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jana\Desktop\"/>
    </mc:Choice>
  </mc:AlternateContent>
  <bookViews>
    <workbookView xWindow="0" yWindow="0" windowWidth="20295" windowHeight="7770" activeTab="2"/>
  </bookViews>
  <sheets>
    <sheet name="SAŽETAK" sheetId="1" r:id="rId1"/>
    <sheet name=" Račun prihoda i rashoda" sheetId="3" r:id="rId2"/>
    <sheet name="Rashodi prema funkcijskoj kl" sheetId="5" r:id="rId3"/>
    <sheet name="Račun financiranja" sheetId="6" r:id="rId4"/>
    <sheet name="POSEBNI DIO" sheetId="7" r:id="rId5"/>
    <sheet name="List2" sheetId="2" r:id="rId6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" i="7" l="1"/>
  <c r="G6" i="7"/>
  <c r="F7" i="7"/>
  <c r="G7" i="7"/>
  <c r="E7" i="7"/>
  <c r="F8" i="7"/>
  <c r="G8" i="7"/>
  <c r="E8" i="7"/>
  <c r="F9" i="7"/>
  <c r="G9" i="7"/>
  <c r="E9" i="7"/>
  <c r="F11" i="7"/>
  <c r="G11" i="7"/>
  <c r="E11" i="7"/>
  <c r="F12" i="7"/>
  <c r="G12" i="7"/>
  <c r="E12" i="7"/>
  <c r="F13" i="7"/>
  <c r="G13" i="7"/>
  <c r="E13" i="7"/>
  <c r="F16" i="7"/>
  <c r="G16" i="7"/>
  <c r="E16" i="7"/>
  <c r="F17" i="7"/>
  <c r="G17" i="7"/>
  <c r="E17" i="7"/>
  <c r="F18" i="7"/>
  <c r="G18" i="7"/>
  <c r="E18" i="7"/>
  <c r="F20" i="7"/>
  <c r="G20" i="7"/>
  <c r="E20" i="7"/>
  <c r="F23" i="7"/>
  <c r="G23" i="7"/>
  <c r="E23" i="7"/>
  <c r="F24" i="7"/>
  <c r="G24" i="7"/>
  <c r="E24" i="7"/>
  <c r="F25" i="7"/>
  <c r="G25" i="7"/>
  <c r="E25" i="7"/>
  <c r="F26" i="7"/>
  <c r="G26" i="7"/>
  <c r="E26" i="7"/>
  <c r="F29" i="7"/>
  <c r="G29" i="7"/>
  <c r="E29" i="7"/>
  <c r="F31" i="7"/>
  <c r="G31" i="7"/>
  <c r="E31" i="7"/>
  <c r="F32" i="7"/>
  <c r="G32" i="7"/>
  <c r="E32" i="7"/>
  <c r="F36" i="7"/>
  <c r="G36" i="7"/>
  <c r="F37" i="7"/>
  <c r="G37" i="7"/>
  <c r="E36" i="7"/>
  <c r="E37" i="7"/>
  <c r="F22" i="3"/>
  <c r="G22" i="3"/>
  <c r="E22" i="3"/>
  <c r="F10" i="3"/>
  <c r="G10" i="3"/>
  <c r="F11" i="3"/>
  <c r="G11" i="3"/>
  <c r="E11" i="3"/>
  <c r="E10" i="3" s="1"/>
  <c r="F13" i="3"/>
  <c r="G13" i="3"/>
  <c r="E13" i="3"/>
  <c r="E15" i="3"/>
  <c r="F17" i="3"/>
  <c r="G17" i="3"/>
  <c r="E17" i="3"/>
  <c r="F20" i="3"/>
  <c r="G20" i="3"/>
  <c r="E20" i="3"/>
  <c r="E23" i="3"/>
  <c r="F49" i="3"/>
  <c r="G49" i="3"/>
  <c r="G43" i="3" s="1"/>
  <c r="F46" i="3"/>
  <c r="G46" i="3"/>
  <c r="F44" i="3"/>
  <c r="G44" i="3"/>
  <c r="E44" i="3"/>
  <c r="E46" i="3"/>
  <c r="E43" i="3"/>
  <c r="E49" i="3"/>
  <c r="E6" i="7" l="1"/>
  <c r="F43" i="3"/>
  <c r="F31" i="3" l="1"/>
  <c r="G31" i="3"/>
  <c r="F34" i="3"/>
  <c r="G34" i="3"/>
  <c r="G30" i="3" s="1"/>
  <c r="F39" i="3"/>
  <c r="G39" i="3"/>
  <c r="E39" i="3"/>
  <c r="E34" i="3"/>
  <c r="E31" i="3"/>
  <c r="F30" i="3" l="1"/>
  <c r="E30" i="3"/>
  <c r="G21" i="1"/>
  <c r="G30" i="1" s="1"/>
  <c r="H21" i="1"/>
  <c r="H30" i="1" s="1"/>
  <c r="F21" i="1"/>
  <c r="G11" i="1"/>
  <c r="H11" i="1"/>
  <c r="F14" i="1"/>
  <c r="F30" i="1" s="1"/>
  <c r="G8" i="1"/>
  <c r="H8" i="1"/>
  <c r="F23" i="3"/>
  <c r="G23" i="3"/>
  <c r="F11" i="6"/>
  <c r="G11" i="6"/>
  <c r="E11" i="6"/>
  <c r="F8" i="6"/>
  <c r="G8" i="6"/>
  <c r="E8" i="6"/>
  <c r="H14" i="1" l="1"/>
  <c r="G14" i="1"/>
</calcChain>
</file>

<file path=xl/sharedStrings.xml><?xml version="1.0" encoding="utf-8"?>
<sst xmlns="http://schemas.openxmlformats.org/spreadsheetml/2006/main" count="177" uniqueCount="96">
  <si>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</si>
  <si>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</si>
  <si>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</si>
  <si>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</si>
  <si>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</si>
  <si>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</si>
  <si>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</si>
  <si>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</si>
  <si>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</si>
  <si>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</si>
  <si>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</si>
  <si>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</si>
  <si>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</si>
  <si>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</si>
  <si>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</si>
  <si>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</si>
  <si>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</si>
  <si>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</si>
  <si>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</si>
  <si>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Prihodi od prodaje nefinancijske imovine</t>
  </si>
  <si>
    <t>RASHODI POSLOVANJA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</si>
  <si>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</si>
  <si>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</si>
  <si>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</si>
  <si>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</si>
  <si>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</si>
  <si>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</si>
  <si>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</si>
  <si>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01 Opće javne usluge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</si>
  <si>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</si>
  <si>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</si>
  <si>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</si>
  <si>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</si>
  <si>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</si>
  <si>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</si>
  <si>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</si>
  <si>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</si>
  <si>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</si>
  <si>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</si>
  <si>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</si>
  <si>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</si>
  <si>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A) SAŽETAK RAČUNA PRIHODA I RASHODA</t>
  </si>
  <si>
    <t>B) SAŽETAK RAČUNA FINANCIRANJA</t>
  </si>
  <si>
    <t>UKUPAN DONOS VIŠKA / MANJKA IZ PRETHODNE(IH) GODINE***</t>
  </si>
  <si>
    <t>EUR/KN*</t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</si>
  <si>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</si>
  <si>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</si>
  <si>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Plan za 2023.</t>
  </si>
  <si>
    <t>Projekcija 
za 2024.</t>
  </si>
  <si>
    <t>Projekcija 
za 2025.</t>
  </si>
  <si>
    <t>Prihodi od prodaje proizvedene dugotrajne imovine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</si>
  <si>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</si>
  <si>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</si>
  <si>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</si>
  <si>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C) PRENESENI VIŠAK ILI PRENESENI MANJAK I VIŠEGODIŠNJI PLAN URAVNOTEŽENJA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</si>
  <si>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9"/>
        <color indexed="8"/>
        <rFont val="Arial"/>
        <family val="2"/>
        <charset val="238"/>
      </rPr>
      <t>u kunama i u eurima</t>
    </r>
    <r>
      <rPr>
        <b/>
        <i/>
        <sz val="9"/>
        <color indexed="8"/>
        <rFont val="Arial"/>
        <family val="2"/>
        <charset val="238"/>
      </rPr>
      <t>.</t>
    </r>
  </si>
  <si>
    <t>Naziv</t>
  </si>
  <si>
    <t>Prihodi za posebne namjene</t>
  </si>
  <si>
    <t>Pomoći</t>
  </si>
  <si>
    <t>Ostali prihodi</t>
  </si>
  <si>
    <t>Prihodi od upravnih i admin.pristojbi,pristojbi po posebnim propisima i naknada</t>
  </si>
  <si>
    <t>Prihodi od prodaje proizvoda i robe te pruženih usluga i prihodi od donacija</t>
  </si>
  <si>
    <t>Financijski rashodi</t>
  </si>
  <si>
    <t>Izvor financiranja 46</t>
  </si>
  <si>
    <t>Opći prihodi i primici-decentralizacija</t>
  </si>
  <si>
    <t>PROGRAM K8002 08</t>
  </si>
  <si>
    <t>INVESTICIJSKO ULAGANJE</t>
  </si>
  <si>
    <t>Opći prihodi i primici - decentralizacija</t>
  </si>
  <si>
    <t>Rashodi za nabavu proizvedene dugot.imovine</t>
  </si>
  <si>
    <t>Rashodi za dodat.ulaganja na nefinancijskoj imovini</t>
  </si>
  <si>
    <t>PROGRAM K8002 09</t>
  </si>
  <si>
    <t>INFORMATIZACIJA ZDRAVSTVENE DJELATNOSTI</t>
  </si>
  <si>
    <t>POGRAM  8010</t>
  </si>
  <si>
    <t>FINANCIRANJE ZDRAVSTVENIH USTANOVA IZVAN ŽUPANIJSKOG PRORAČUNA</t>
  </si>
  <si>
    <t>Izvor financiranja 32</t>
  </si>
  <si>
    <t>Izvor financiranja 49</t>
  </si>
  <si>
    <t>Finanacijski rashodi</t>
  </si>
  <si>
    <t>Izvor financiranja 54</t>
  </si>
  <si>
    <t xml:space="preserve">PROGRAM  8002 </t>
  </si>
  <si>
    <t>FINANCIRANJE ZDRAVSTVENIH USTANOVA PREMA MINIMALNOM STANDARDU</t>
  </si>
  <si>
    <t>INVESTICIJSKO I TEKUĆE ODRŽAVANJA</t>
  </si>
  <si>
    <t>Aktivnost K8002 07</t>
  </si>
  <si>
    <t>Aktivnost  A8010 01</t>
  </si>
  <si>
    <t>Rashodi za nabavu neproizvedene dugot.imovine</t>
  </si>
  <si>
    <t>0731 -Usluge općih  bolnica</t>
  </si>
  <si>
    <t>FINANCIJSKI PLAN PRORAČUNSKOG KORISNIKA :OPĆA ŽUPANIJSKA BOLNICA NAŠICE ZA 2023. I PROJEKCIJA ZA 2024. I 2025. GODINU</t>
  </si>
  <si>
    <t>FINANCIJSKI PLAN PRORAČUNSKOG KORISNIKA: OPĆA ŽUPANIJSKA BOLNICA NAŠICE 
ZA 2023. I PROJEKCIJA ZA 2024. I 2025. GODINU</t>
  </si>
  <si>
    <t>FINANCIJSKI PLANO PRORAČUNSKOG KORISNIKA:OPĆA ŽUPANIJSKA BOLNICA NAŠICE ZA  2023. I PROJEKCIJA ZA 2024. I 2025. GODINU</t>
  </si>
  <si>
    <t>FINANCIJSKI PLAN PRORAČUNSKOG KORISNIKA :OPĆA ŽUPANIJSKA BOLNICA NAŠICE 
ZA 2023. I PROJEKCIJA ZA 2024. I 2025. GODINU</t>
  </si>
  <si>
    <t>FINANCIJSKI PLAN PRORAČUNSKOG KORISNIKA: OPĆA ŽUPANIJSKA BOLNICA NAŠICE  
ZA 2023. I PROJEKCIJA ZA 2024. I 2025. GODINU</t>
  </si>
  <si>
    <t>Rashodi za dodatna ulaganja na nefinancijskoj imovini</t>
  </si>
  <si>
    <t>Rashodi za nabavu neproizvedene dogot. imovine</t>
  </si>
  <si>
    <t>V.d.ravnatelja:</t>
  </si>
  <si>
    <t>Dino Vida, univ.spec.oec.</t>
  </si>
  <si>
    <t>Predsjednica Upravnog vijeća:</t>
  </si>
  <si>
    <t>doc.dr.sc. Ivana Stanić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</si>
</sst>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b/>
      <i/>
      <u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10" fillId="2" borderId="3" xfId="0" quotePrefix="1" applyFont="1" applyFill="1" applyBorder="1" applyAlignment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1" fillId="2" borderId="3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3" borderId="3" xfId="0" applyNumberFormat="1" applyFont="1" applyFill="1" applyBorder="1" applyAlignment="1" applyProtection="1">
      <alignment horizontal="right" wrapText="1"/>
    </xf>
    <xf numFmtId="3" fontId="6" fillId="4" borderId="1" xfId="0" quotePrefix="1" applyNumberFormat="1" applyFont="1" applyFill="1" applyBorder="1" applyAlignment="1">
      <alignment horizontal="right"/>
    </xf>
    <xf numFmtId="3" fontId="6" fillId="4" borderId="3" xfId="0" applyNumberFormat="1" applyFont="1" applyFill="1" applyBorder="1" applyAlignment="1" applyProtection="1">
      <alignment horizontal="right" wrapText="1"/>
    </xf>
    <xf numFmtId="0" fontId="18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9" fillId="3" borderId="2" xfId="0" applyNumberFormat="1" applyFont="1" applyFill="1" applyBorder="1" applyAlignment="1" applyProtection="1">
      <alignment vertical="center"/>
    </xf>
    <xf numFmtId="0" fontId="19" fillId="2" borderId="4" xfId="0" applyNumberFormat="1" applyFont="1" applyFill="1" applyBorder="1" applyAlignment="1" applyProtection="1">
      <alignment horizontal="left" vertical="center" wrapText="1"/>
    </xf>
    <xf numFmtId="3" fontId="3" fillId="2" borderId="0" xfId="0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 applyProtection="1">
      <alignment horizontal="right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10" fillId="0" borderId="0" xfId="0" quotePrefix="1" applyFont="1" applyFill="1" applyBorder="1" applyAlignment="1">
      <alignment horizontal="left" vertical="center"/>
    </xf>
    <xf numFmtId="0" fontId="11" fillId="0" borderId="0" xfId="0" quotePrefix="1" applyFont="1" applyFill="1" applyBorder="1" applyAlignment="1">
      <alignment horizontal="left" vertical="center" wrapText="1"/>
    </xf>
    <xf numFmtId="0" fontId="0" fillId="0" borderId="0" xfId="0" applyFill="1"/>
    <xf numFmtId="4" fontId="3" fillId="2" borderId="3" xfId="0" applyNumberFormat="1" applyFont="1" applyFill="1" applyBorder="1" applyAlignment="1" applyProtection="1">
      <alignment horizontal="right"/>
      <protection locked="0"/>
    </xf>
    <xf numFmtId="4" fontId="3" fillId="2" borderId="3" xfId="0" applyNumberFormat="1" applyFont="1" applyFill="1" applyBorder="1" applyAlignment="1" applyProtection="1">
      <alignment horizontal="right" wrapText="1"/>
      <protection locked="0"/>
    </xf>
    <xf numFmtId="4" fontId="3" fillId="2" borderId="3" xfId="0" applyNumberFormat="1" applyFont="1" applyFill="1" applyBorder="1" applyAlignment="1">
      <alignment horizontal="right"/>
    </xf>
    <xf numFmtId="4" fontId="0" fillId="0" borderId="0" xfId="0" applyNumberFormat="1"/>
    <xf numFmtId="3" fontId="6" fillId="0" borderId="3" xfId="0" applyNumberFormat="1" applyFont="1" applyFill="1" applyBorder="1" applyAlignment="1" applyProtection="1">
      <alignment horizontal="right"/>
      <protection locked="0"/>
    </xf>
    <xf numFmtId="3" fontId="6" fillId="0" borderId="3" xfId="0" applyNumberFormat="1" applyFont="1" applyFill="1" applyBorder="1" applyAlignment="1" applyProtection="1">
      <alignment horizontal="right" wrapText="1"/>
      <protection locked="0"/>
    </xf>
    <xf numFmtId="3" fontId="6" fillId="0" borderId="3" xfId="0" applyNumberFormat="1" applyFont="1" applyBorder="1" applyAlignment="1" applyProtection="1">
      <alignment horizontal="right"/>
      <protection locked="0"/>
    </xf>
    <xf numFmtId="3" fontId="6" fillId="3" borderId="1" xfId="0" quotePrefix="1" applyNumberFormat="1" applyFont="1" applyFill="1" applyBorder="1" applyAlignment="1" applyProtection="1">
      <alignment horizontal="right"/>
      <protection locked="0"/>
    </xf>
    <xf numFmtId="3" fontId="6" fillId="3" borderId="3" xfId="0" applyNumberFormat="1" applyFont="1" applyFill="1" applyBorder="1" applyAlignment="1" applyProtection="1">
      <alignment horizontal="right" wrapText="1"/>
      <protection locked="0"/>
    </xf>
    <xf numFmtId="0" fontId="3" fillId="2" borderId="0" xfId="0" applyNumberFormat="1" applyFont="1" applyFill="1" applyBorder="1" applyAlignment="1" applyProtection="1">
      <alignment horizontal="left" vertical="center"/>
    </xf>
    <xf numFmtId="3" fontId="6" fillId="2" borderId="3" xfId="0" applyNumberFormat="1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19" fillId="2" borderId="4" xfId="0" applyNumberFormat="1" applyFont="1" applyFill="1" applyBorder="1" applyAlignment="1" applyProtection="1">
      <alignment horizontal="left" vertical="center"/>
    </xf>
    <xf numFmtId="0" fontId="3" fillId="2" borderId="0" xfId="0" applyNumberFormat="1" applyFont="1" applyFill="1" applyBorder="1" applyAlignment="1" applyProtection="1">
      <alignment horizontal="left" vertical="center" wrapText="1" indent="1"/>
    </xf>
    <xf numFmtId="0" fontId="3" fillId="2" borderId="0" xfId="0" applyNumberFormat="1" applyFont="1" applyFill="1" applyBorder="1" applyAlignment="1" applyProtection="1">
      <alignment horizontal="left" vertical="center" wrapText="1"/>
    </xf>
    <xf numFmtId="4" fontId="3" fillId="2" borderId="0" xfId="0" applyNumberFormat="1" applyFont="1" applyFill="1" applyBorder="1" applyAlignment="1" applyProtection="1">
      <alignment horizontal="right"/>
      <protection locked="0"/>
    </xf>
    <xf numFmtId="4" fontId="3" fillId="2" borderId="0" xfId="0" applyNumberFormat="1" applyFont="1" applyFill="1" applyBorder="1" applyAlignment="1" applyProtection="1">
      <alignment horizontal="right" wrapText="1"/>
      <protection locked="0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/>
    </xf>
    <xf numFmtId="0" fontId="19" fillId="2" borderId="4" xfId="0" applyNumberFormat="1" applyFont="1" applyFill="1" applyBorder="1" applyAlignment="1" applyProtection="1">
      <alignment horizontal="center" vertical="center"/>
    </xf>
    <xf numFmtId="0" fontId="3" fillId="2" borderId="4" xfId="0" applyNumberFormat="1" applyFont="1" applyFill="1" applyBorder="1" applyAlignment="1" applyProtection="1">
      <alignment horizontal="left" vertical="center"/>
    </xf>
    <xf numFmtId="0" fontId="3" fillId="2" borderId="2" xfId="0" applyNumberFormat="1" applyFont="1" applyFill="1" applyBorder="1" applyAlignment="1" applyProtection="1">
      <alignment horizontal="left" vertical="center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9" fillId="2" borderId="3" xfId="0" applyNumberFormat="1" applyFont="1" applyFill="1" applyBorder="1" applyAlignment="1" applyProtection="1">
      <alignment horizontal="left" vertical="center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left" vertical="center"/>
    </xf>
    <xf numFmtId="0" fontId="11" fillId="0" borderId="1" xfId="0" quotePrefix="1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wrapText="1"/>
    </xf>
    <xf numFmtId="0" fontId="12" fillId="0" borderId="0" xfId="0" applyNumberFormat="1" applyFont="1" applyFill="1" applyBorder="1" applyAlignment="1" applyProtection="1">
      <alignment vertical="center" wrapText="1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/>
    </xf>
    <xf numFmtId="0" fontId="11" fillId="0" borderId="1" xfId="0" quotePrefix="1" applyFont="1" applyFill="1" applyBorder="1" applyAlignment="1">
      <alignment horizontal="left" vertical="center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11" fillId="3" borderId="1" xfId="0" quotePrefix="1" applyNumberFormat="1" applyFont="1" applyFill="1" applyBorder="1" applyAlignment="1" applyProtection="1">
      <alignment horizontal="left" vertical="center" wrapText="1"/>
    </xf>
    <xf numFmtId="0" fontId="11" fillId="0" borderId="1" xfId="0" quotePrefix="1" applyFont="1" applyBorder="1" applyAlignment="1">
      <alignment horizontal="left" vertical="center"/>
    </xf>
    <xf numFmtId="0" fontId="15" fillId="0" borderId="0" xfId="0" applyNumberFormat="1" applyFont="1" applyFill="1" applyBorder="1" applyAlignment="1" applyProtection="1">
      <alignment wrapText="1"/>
    </xf>
    <xf numFmtId="0" fontId="17" fillId="0" borderId="0" xfId="0" applyNumberFormat="1" applyFont="1" applyFill="1" applyBorder="1" applyAlignment="1" applyProtection="1">
      <alignment wrapText="1"/>
    </xf>
    <xf numFmtId="0" fontId="6" fillId="4" borderId="1" xfId="0" applyNumberFormat="1" applyFont="1" applyFill="1" applyBorder="1" applyAlignment="1" applyProtection="1">
      <alignment horizontal="left" vertical="center" wrapText="1"/>
    </xf>
    <xf numFmtId="0" fontId="6" fillId="4" borderId="2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13" fillId="0" borderId="0" xfId="0" applyFont="1" applyAlignment="1">
      <alignment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9" fillId="2" borderId="1" xfId="0" applyNumberFormat="1" applyFont="1" applyFill="1" applyBorder="1" applyAlignment="1" applyProtection="1">
      <alignment horizontal="left" vertical="center" wrapText="1"/>
    </xf>
    <xf numFmtId="0" fontId="19" fillId="2" borderId="2" xfId="0" applyNumberFormat="1" applyFont="1" applyFill="1" applyBorder="1" applyAlignment="1" applyProtection="1">
      <alignment horizontal="left" vertical="center" wrapText="1"/>
    </xf>
    <xf numFmtId="0" fontId="19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20" fillId="2" borderId="1" xfId="0" applyNumberFormat="1" applyFont="1" applyFill="1" applyBorder="1" applyAlignment="1" applyProtection="1">
      <alignment horizontal="left" vertical="center" wrapText="1"/>
    </xf>
    <xf numFmtId="0" fontId="20" fillId="2" borderId="2" xfId="0" applyNumberFormat="1" applyFont="1" applyFill="1" applyBorder="1" applyAlignment="1" applyProtection="1">
      <alignment horizontal="left" vertical="center" wrapText="1"/>
    </xf>
    <xf numFmtId="0" fontId="20" fillId="2" borderId="4" xfId="0" applyNumberFormat="1" applyFont="1" applyFill="1" applyBorder="1" applyAlignment="1" applyProtection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topLeftCell="A25" workbookViewId="0">
      <selection activeCell="H24" sqref="H24"/>
    </sheetView>
  </sheetViews>
  <sheetFormatPr defaultRowHeight="15" x14ac:dyDescent="0.25"/>
  <cols>
    <col min="5" max="8" width="25.28515625" customWidth="1"/>
  </cols>
  <sheetData>
    <row r="1" spans="1:10" ht="42" customHeight="1" x14ac:dyDescent="0.25">
      <c r="A1" s="92" t="s">
        <v>86</v>
      </c>
      <c r="B1" s="92"/>
      <c r="C1" s="92"/>
      <c r="D1" s="92"/>
      <c r="E1" s="92"/>
      <c r="F1" s="92"/>
      <c r="G1" s="92"/>
      <c r="H1" s="92"/>
    </row>
    <row r="2" spans="1:10" ht="18" customHeight="1" x14ac:dyDescent="0.25">
      <c r="A2" s="5"/>
      <c r="B2" s="5"/>
      <c r="C2" s="5"/>
      <c r="D2" s="5"/>
      <c r="E2" s="5"/>
      <c r="F2" s="5"/>
      <c r="G2" s="5"/>
      <c r="H2" s="5"/>
    </row>
    <row r="3" spans="1:10" ht="15.75" x14ac:dyDescent="0.25">
      <c r="A3" s="92" t="s">
        <v>33</v>
      </c>
      <c r="B3" s="92"/>
      <c r="C3" s="92"/>
      <c r="D3" s="92"/>
      <c r="E3" s="92"/>
      <c r="F3" s="92"/>
      <c r="G3" s="94"/>
      <c r="H3" s="94"/>
    </row>
    <row r="4" spans="1:10" ht="18" x14ac:dyDescent="0.25">
      <c r="A4" s="5"/>
      <c r="B4" s="5"/>
      <c r="C4" s="5"/>
      <c r="D4" s="5"/>
      <c r="E4" s="5"/>
      <c r="F4" s="5"/>
      <c r="G4" s="6"/>
      <c r="H4" s="6"/>
    </row>
    <row r="5" spans="1:10" ht="18" customHeight="1" x14ac:dyDescent="0.25">
      <c r="A5" s="92" t="s">
        <v>41</v>
      </c>
      <c r="B5" s="93"/>
      <c r="C5" s="93"/>
      <c r="D5" s="93"/>
      <c r="E5" s="93"/>
      <c r="F5" s="93"/>
      <c r="G5" s="93"/>
      <c r="H5" s="93"/>
    </row>
    <row r="6" spans="1:10" ht="18" x14ac:dyDescent="0.25">
      <c r="A6" s="1"/>
      <c r="B6" s="2"/>
      <c r="C6" s="2"/>
      <c r="D6" s="2"/>
      <c r="E6" s="7"/>
      <c r="F6" s="8"/>
      <c r="G6" s="8"/>
      <c r="H6" s="42" t="s">
        <v>44</v>
      </c>
    </row>
    <row r="7" spans="1:10" ht="25.5" x14ac:dyDescent="0.25">
      <c r="A7" s="33"/>
      <c r="B7" s="34"/>
      <c r="C7" s="34"/>
      <c r="D7" s="35"/>
      <c r="E7" s="36"/>
      <c r="F7" s="4" t="s">
        <v>47</v>
      </c>
      <c r="G7" s="4" t="s">
        <v>48</v>
      </c>
      <c r="H7" s="4" t="s">
        <v>49</v>
      </c>
      <c r="J7" s="61"/>
    </row>
    <row r="8" spans="1:10" x14ac:dyDescent="0.25">
      <c r="A8" s="95" t="s">
        <v>0</v>
      </c>
      <c r="B8" s="96"/>
      <c r="C8" s="96"/>
      <c r="D8" s="96"/>
      <c r="E8" s="97"/>
      <c r="F8" s="37">
        <v>27971321</v>
      </c>
      <c r="G8" s="37">
        <f t="shared" ref="G8:H8" si="0">SUM(G9:G10)</f>
        <v>16779380</v>
      </c>
      <c r="H8" s="37">
        <f t="shared" si="0"/>
        <v>17238280</v>
      </c>
      <c r="J8" s="61"/>
    </row>
    <row r="9" spans="1:10" x14ac:dyDescent="0.25">
      <c r="A9" s="98" t="s">
        <v>1</v>
      </c>
      <c r="B9" s="91"/>
      <c r="C9" s="91"/>
      <c r="D9" s="91"/>
      <c r="E9" s="99"/>
      <c r="F9" s="56">
        <v>27971321</v>
      </c>
      <c r="G9" s="56">
        <v>16779380</v>
      </c>
      <c r="H9" s="56">
        <v>17238280</v>
      </c>
    </row>
    <row r="10" spans="1:10" x14ac:dyDescent="0.25">
      <c r="A10" s="100" t="s">
        <v>2</v>
      </c>
      <c r="B10" s="99"/>
      <c r="C10" s="99"/>
      <c r="D10" s="99"/>
      <c r="E10" s="99"/>
      <c r="F10" s="56">
        <v>0</v>
      </c>
      <c r="G10" s="56">
        <v>0</v>
      </c>
      <c r="H10" s="56">
        <v>0</v>
      </c>
    </row>
    <row r="11" spans="1:10" x14ac:dyDescent="0.25">
      <c r="A11" s="43" t="s">
        <v>3</v>
      </c>
      <c r="B11" s="44"/>
      <c r="C11" s="44"/>
      <c r="D11" s="44"/>
      <c r="E11" s="44"/>
      <c r="F11" s="37">
        <v>16743382</v>
      </c>
      <c r="G11" s="37">
        <f t="shared" ref="G11:H11" si="1">SUM(G12:G13)</f>
        <v>16779380</v>
      </c>
      <c r="H11" s="37">
        <f t="shared" si="1"/>
        <v>17238280</v>
      </c>
    </row>
    <row r="12" spans="1:10" x14ac:dyDescent="0.25">
      <c r="A12" s="90" t="s">
        <v>4</v>
      </c>
      <c r="B12" s="91"/>
      <c r="C12" s="91"/>
      <c r="D12" s="91"/>
      <c r="E12" s="91"/>
      <c r="F12" s="56">
        <v>16294830</v>
      </c>
      <c r="G12" s="56">
        <v>16416380</v>
      </c>
      <c r="H12" s="57">
        <v>16916850</v>
      </c>
    </row>
    <row r="13" spans="1:10" x14ac:dyDescent="0.25">
      <c r="A13" s="104" t="s">
        <v>5</v>
      </c>
      <c r="B13" s="99"/>
      <c r="C13" s="99"/>
      <c r="D13" s="99"/>
      <c r="E13" s="99"/>
      <c r="F13" s="58">
        <v>448552</v>
      </c>
      <c r="G13" s="58">
        <v>363000</v>
      </c>
      <c r="H13" s="57">
        <v>321430</v>
      </c>
    </row>
    <row r="14" spans="1:10" x14ac:dyDescent="0.25">
      <c r="A14" s="103" t="s">
        <v>6</v>
      </c>
      <c r="B14" s="96"/>
      <c r="C14" s="96"/>
      <c r="D14" s="96"/>
      <c r="E14" s="96"/>
      <c r="F14" s="39">
        <f>F8-F11</f>
        <v>11227939</v>
      </c>
      <c r="G14" s="39">
        <f t="shared" ref="G14:H14" si="2">G8-G11</f>
        <v>0</v>
      </c>
      <c r="H14" s="39">
        <f t="shared" si="2"/>
        <v>0</v>
      </c>
    </row>
    <row r="15" spans="1:10" ht="18" x14ac:dyDescent="0.25">
      <c r="A15" s="5"/>
      <c r="B15" s="9"/>
      <c r="C15" s="9"/>
      <c r="D15" s="9"/>
      <c r="E15" s="9"/>
      <c r="F15" s="3"/>
      <c r="G15" s="3"/>
      <c r="H15" s="3"/>
    </row>
    <row r="16" spans="1:10" ht="18" customHeight="1" x14ac:dyDescent="0.25">
      <c r="A16" s="92" t="s">
        <v>42</v>
      </c>
      <c r="B16" s="93"/>
      <c r="C16" s="93"/>
      <c r="D16" s="93"/>
      <c r="E16" s="93"/>
      <c r="F16" s="93"/>
      <c r="G16" s="93"/>
      <c r="H16" s="93"/>
    </row>
    <row r="17" spans="1:11" ht="18" x14ac:dyDescent="0.25">
      <c r="A17" s="27"/>
      <c r="B17" s="25"/>
      <c r="C17" s="25"/>
      <c r="D17" s="25"/>
      <c r="E17" s="25"/>
      <c r="F17" s="26"/>
      <c r="G17" s="26"/>
      <c r="H17" s="26"/>
    </row>
    <row r="18" spans="1:11" ht="25.5" x14ac:dyDescent="0.25">
      <c r="A18" s="33"/>
      <c r="B18" s="34"/>
      <c r="C18" s="34"/>
      <c r="D18" s="35"/>
      <c r="E18" s="36"/>
      <c r="F18" s="4" t="s">
        <v>47</v>
      </c>
      <c r="G18" s="4" t="s">
        <v>48</v>
      </c>
      <c r="H18" s="4" t="s">
        <v>49</v>
      </c>
      <c r="J18" s="51"/>
      <c r="K18" s="51"/>
    </row>
    <row r="19" spans="1:11" ht="15.75" customHeight="1" x14ac:dyDescent="0.25">
      <c r="A19" s="98" t="s">
        <v>8</v>
      </c>
      <c r="B19" s="101"/>
      <c r="C19" s="101"/>
      <c r="D19" s="101"/>
      <c r="E19" s="102"/>
      <c r="F19" s="58"/>
      <c r="G19" s="58"/>
      <c r="H19" s="58"/>
    </row>
    <row r="20" spans="1:11" x14ac:dyDescent="0.25">
      <c r="A20" s="98" t="s">
        <v>9</v>
      </c>
      <c r="B20" s="91"/>
      <c r="C20" s="91"/>
      <c r="D20" s="91"/>
      <c r="E20" s="91"/>
      <c r="F20" s="58">
        <v>0</v>
      </c>
      <c r="G20" s="58">
        <v>0</v>
      </c>
      <c r="H20" s="58">
        <v>0</v>
      </c>
    </row>
    <row r="21" spans="1:11" x14ac:dyDescent="0.25">
      <c r="A21" s="103" t="s">
        <v>10</v>
      </c>
      <c r="B21" s="96"/>
      <c r="C21" s="96"/>
      <c r="D21" s="96"/>
      <c r="E21" s="96"/>
      <c r="F21" s="37">
        <f>F19-F20</f>
        <v>0</v>
      </c>
      <c r="G21" s="37">
        <f t="shared" ref="G21:H21" si="3">G19-G20</f>
        <v>0</v>
      </c>
      <c r="H21" s="37">
        <f t="shared" si="3"/>
        <v>0</v>
      </c>
    </row>
    <row r="22" spans="1:11" ht="18" x14ac:dyDescent="0.25">
      <c r="A22" s="24"/>
      <c r="B22" s="25"/>
      <c r="C22" s="25"/>
      <c r="D22" s="25"/>
      <c r="E22" s="25"/>
      <c r="F22" s="26"/>
      <c r="G22" s="26"/>
      <c r="H22" s="26"/>
    </row>
    <row r="23" spans="1:11" ht="18" customHeight="1" x14ac:dyDescent="0.25">
      <c r="A23" s="92" t="s">
        <v>54</v>
      </c>
      <c r="B23" s="93"/>
      <c r="C23" s="93"/>
      <c r="D23" s="93"/>
      <c r="E23" s="93"/>
      <c r="F23" s="93"/>
      <c r="G23" s="93"/>
      <c r="H23" s="93"/>
    </row>
    <row r="24" spans="1:11" ht="18" x14ac:dyDescent="0.25">
      <c r="A24" s="24"/>
      <c r="B24" s="25"/>
      <c r="C24" s="25"/>
      <c r="D24" s="25"/>
      <c r="E24" s="25"/>
      <c r="F24" s="26"/>
      <c r="G24" s="26"/>
      <c r="H24" s="26"/>
    </row>
    <row r="25" spans="1:11" ht="25.5" x14ac:dyDescent="0.25">
      <c r="A25" s="33"/>
      <c r="B25" s="34"/>
      <c r="C25" s="34"/>
      <c r="D25" s="35"/>
      <c r="E25" s="36"/>
      <c r="F25" s="4" t="s">
        <v>47</v>
      </c>
      <c r="G25" s="4" t="s">
        <v>48</v>
      </c>
      <c r="H25" s="4" t="s">
        <v>49</v>
      </c>
    </row>
    <row r="26" spans="1:11" x14ac:dyDescent="0.25">
      <c r="A26" s="107" t="s">
        <v>43</v>
      </c>
      <c r="B26" s="108"/>
      <c r="C26" s="108"/>
      <c r="D26" s="108"/>
      <c r="E26" s="109"/>
      <c r="F26" s="40">
        <v>-11227939</v>
      </c>
      <c r="G26" s="40"/>
      <c r="H26" s="41"/>
    </row>
    <row r="27" spans="1:11" ht="30" customHeight="1" x14ac:dyDescent="0.25">
      <c r="A27" s="110" t="s">
        <v>7</v>
      </c>
      <c r="B27" s="111"/>
      <c r="C27" s="111"/>
      <c r="D27" s="111"/>
      <c r="E27" s="112"/>
      <c r="F27" s="59">
        <v>-11227939</v>
      </c>
      <c r="G27" s="59"/>
      <c r="H27" s="60">
        <v>0</v>
      </c>
    </row>
    <row r="30" spans="1:11" x14ac:dyDescent="0.25">
      <c r="A30" s="90" t="s">
        <v>11</v>
      </c>
      <c r="B30" s="91"/>
      <c r="C30" s="91"/>
      <c r="D30" s="91"/>
      <c r="E30" s="91"/>
      <c r="F30" s="38">
        <f>F14+F21+F27</f>
        <v>0</v>
      </c>
      <c r="G30" s="38">
        <f t="shared" ref="G30:H30" si="4">G21+G27</f>
        <v>0</v>
      </c>
      <c r="H30" s="38">
        <f t="shared" si="4"/>
        <v>0</v>
      </c>
    </row>
    <row r="31" spans="1:11" ht="11.25" customHeight="1" x14ac:dyDescent="0.25">
      <c r="A31" s="19"/>
      <c r="B31" s="20"/>
      <c r="C31" s="20"/>
      <c r="D31" s="20"/>
      <c r="E31" s="20"/>
      <c r="F31" s="21"/>
      <c r="G31" s="21"/>
      <c r="H31" s="21"/>
    </row>
    <row r="32" spans="1:11" ht="29.25" customHeight="1" x14ac:dyDescent="0.25">
      <c r="A32" s="105" t="s">
        <v>55</v>
      </c>
      <c r="B32" s="106"/>
      <c r="C32" s="106"/>
      <c r="D32" s="106"/>
      <c r="E32" s="106"/>
      <c r="F32" s="106"/>
      <c r="G32" s="106"/>
      <c r="H32" s="106"/>
    </row>
    <row r="33" spans="1:8" ht="8.25" customHeight="1" x14ac:dyDescent="0.25"/>
    <row r="34" spans="1:8" x14ac:dyDescent="0.25">
      <c r="A34" s="105" t="s">
        <v>45</v>
      </c>
      <c r="B34" s="106"/>
      <c r="C34" s="106"/>
      <c r="D34" s="106"/>
      <c r="E34" s="106"/>
      <c r="F34" s="106"/>
      <c r="G34" s="106"/>
      <c r="H34" s="106"/>
    </row>
    <row r="35" spans="1:8" ht="8.25" customHeight="1" x14ac:dyDescent="0.25"/>
    <row r="36" spans="1:8" ht="29.25" customHeight="1" x14ac:dyDescent="0.25">
      <c r="A36" s="105" t="s">
        <v>46</v>
      </c>
      <c r="B36" s="106"/>
      <c r="C36" s="106"/>
      <c r="D36" s="106"/>
      <c r="E36" s="106"/>
      <c r="F36" s="106"/>
      <c r="G36" s="106"/>
      <c r="H36" s="106"/>
    </row>
    <row r="39" spans="1:8" x14ac:dyDescent="0.25">
      <c r="G39" t="s">
        <v>94</v>
      </c>
    </row>
    <row r="41" spans="1:8" x14ac:dyDescent="0.25">
      <c r="G41" t="s">
        <v>95</v>
      </c>
    </row>
  </sheetData>
  <mergeCells count="20">
    <mergeCell ref="A36:H36"/>
    <mergeCell ref="A23:H23"/>
    <mergeCell ref="A32:H32"/>
    <mergeCell ref="A30:E30"/>
    <mergeCell ref="A34:H34"/>
    <mergeCell ref="A26:E26"/>
    <mergeCell ref="A27:E27"/>
    <mergeCell ref="A19:E19"/>
    <mergeCell ref="A20:E20"/>
    <mergeCell ref="A21:E21"/>
    <mergeCell ref="A13:E13"/>
    <mergeCell ref="A14:E14"/>
    <mergeCell ref="A12:E12"/>
    <mergeCell ref="A5:H5"/>
    <mergeCell ref="A16:H16"/>
    <mergeCell ref="A1:H1"/>
    <mergeCell ref="A3:H3"/>
    <mergeCell ref="A8:E8"/>
    <mergeCell ref="A9:E9"/>
    <mergeCell ref="A10:E10"/>
  </mergeCells>
  <pageMargins left="0.7" right="0.7" top="0.75" bottom="0.75" header="0.3" footer="0.3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5"/>
  <sheetViews>
    <sheetView topLeftCell="A22" workbookViewId="0">
      <selection activeCell="E18" sqref="E18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7" width="30.7109375" customWidth="1"/>
  </cols>
  <sheetData>
    <row r="1" spans="1:7" ht="42" customHeight="1" x14ac:dyDescent="0.25">
      <c r="A1" s="92" t="s">
        <v>87</v>
      </c>
      <c r="B1" s="92"/>
      <c r="C1" s="92"/>
      <c r="D1" s="92"/>
      <c r="E1" s="92"/>
      <c r="F1" s="92"/>
      <c r="G1" s="92"/>
    </row>
    <row r="2" spans="1:7" ht="18" customHeight="1" x14ac:dyDescent="0.25">
      <c r="A2" s="5"/>
      <c r="B2" s="5"/>
      <c r="C2" s="5"/>
      <c r="D2" s="5"/>
      <c r="E2" s="5"/>
      <c r="F2" s="5"/>
      <c r="G2" s="5"/>
    </row>
    <row r="3" spans="1:7" ht="15.75" x14ac:dyDescent="0.25">
      <c r="A3" s="92" t="s">
        <v>33</v>
      </c>
      <c r="B3" s="92"/>
      <c r="C3" s="92"/>
      <c r="D3" s="92"/>
      <c r="E3" s="92"/>
      <c r="F3" s="94"/>
      <c r="G3" s="94"/>
    </row>
    <row r="4" spans="1:7" ht="18" x14ac:dyDescent="0.25">
      <c r="A4" s="5"/>
      <c r="B4" s="5"/>
      <c r="C4" s="5"/>
      <c r="D4" s="5"/>
      <c r="E4" s="5"/>
      <c r="F4" s="6"/>
      <c r="G4" s="6"/>
    </row>
    <row r="5" spans="1:7" ht="18" customHeight="1" x14ac:dyDescent="0.25">
      <c r="A5" s="92" t="s">
        <v>13</v>
      </c>
      <c r="B5" s="93"/>
      <c r="C5" s="93"/>
      <c r="D5" s="93"/>
      <c r="E5" s="93"/>
      <c r="F5" s="93"/>
      <c r="G5" s="93"/>
    </row>
    <row r="6" spans="1:7" ht="18" x14ac:dyDescent="0.25">
      <c r="A6" s="5"/>
      <c r="B6" s="5"/>
      <c r="C6" s="5"/>
      <c r="D6" s="5"/>
      <c r="E6" s="5"/>
      <c r="F6" s="6"/>
      <c r="G6" s="6"/>
    </row>
    <row r="7" spans="1:7" ht="15.75" x14ac:dyDescent="0.25">
      <c r="A7" s="92" t="s">
        <v>1</v>
      </c>
      <c r="B7" s="113"/>
      <c r="C7" s="113"/>
      <c r="D7" s="113"/>
      <c r="E7" s="113"/>
      <c r="F7" s="113"/>
      <c r="G7" s="113"/>
    </row>
    <row r="8" spans="1:7" ht="18" x14ac:dyDescent="0.25">
      <c r="A8" s="5"/>
      <c r="B8" s="5"/>
      <c r="C8" s="5"/>
      <c r="D8" s="5"/>
      <c r="E8" s="5"/>
      <c r="F8" s="6"/>
      <c r="G8" s="6"/>
    </row>
    <row r="9" spans="1:7" ht="25.5" x14ac:dyDescent="0.25">
      <c r="A9" s="23" t="s">
        <v>14</v>
      </c>
      <c r="B9" s="22" t="s">
        <v>15</v>
      </c>
      <c r="C9" s="22" t="s">
        <v>16</v>
      </c>
      <c r="D9" s="22" t="s">
        <v>12</v>
      </c>
      <c r="E9" s="23" t="s">
        <v>47</v>
      </c>
      <c r="F9" s="23" t="s">
        <v>48</v>
      </c>
      <c r="G9" s="23" t="s">
        <v>49</v>
      </c>
    </row>
    <row r="10" spans="1:7" ht="15.75" customHeight="1" x14ac:dyDescent="0.25">
      <c r="A10" s="12">
        <v>6</v>
      </c>
      <c r="B10" s="12"/>
      <c r="C10" s="12"/>
      <c r="D10" s="12" t="s">
        <v>17</v>
      </c>
      <c r="E10" s="54">
        <f>SUM(E11,E13,E15,E17,E20,E22)</f>
        <v>27971321</v>
      </c>
      <c r="F10" s="54">
        <f t="shared" ref="F10:G10" si="0">SUM(F11,F13,F15,F17,F20)</f>
        <v>16779380</v>
      </c>
      <c r="G10" s="54">
        <f t="shared" si="0"/>
        <v>17238280</v>
      </c>
    </row>
    <row r="11" spans="1:7" ht="25.5" x14ac:dyDescent="0.25">
      <c r="A11" s="12"/>
      <c r="B11" s="17">
        <v>63</v>
      </c>
      <c r="C11" s="17"/>
      <c r="D11" s="17" t="s">
        <v>51</v>
      </c>
      <c r="E11" s="54">
        <f>SUM(E12)</f>
        <v>3728764</v>
      </c>
      <c r="F11" s="54">
        <f t="shared" ref="F11:G11" si="1">SUM(F12)</f>
        <v>103000</v>
      </c>
      <c r="G11" s="54">
        <f t="shared" si="1"/>
        <v>103000</v>
      </c>
    </row>
    <row r="12" spans="1:7" x14ac:dyDescent="0.25">
      <c r="A12" s="13"/>
      <c r="B12" s="13"/>
      <c r="C12" s="14">
        <v>54</v>
      </c>
      <c r="D12" s="14" t="s">
        <v>58</v>
      </c>
      <c r="E12" s="52">
        <v>3728764</v>
      </c>
      <c r="F12" s="52">
        <v>103000</v>
      </c>
      <c r="G12" s="52">
        <v>103000</v>
      </c>
    </row>
    <row r="13" spans="1:7" ht="38.25" x14ac:dyDescent="0.25">
      <c r="A13" s="13"/>
      <c r="B13" s="13">
        <v>65</v>
      </c>
      <c r="C13" s="14"/>
      <c r="D13" s="18" t="s">
        <v>60</v>
      </c>
      <c r="E13" s="52">
        <f>SUM(E14)</f>
        <v>1400000</v>
      </c>
      <c r="F13" s="52">
        <f t="shared" ref="F13:G13" si="2">SUM(F14)</f>
        <v>1400000</v>
      </c>
      <c r="G13" s="52">
        <f t="shared" si="2"/>
        <v>1400000</v>
      </c>
    </row>
    <row r="14" spans="1:7" x14ac:dyDescent="0.25">
      <c r="A14" s="13"/>
      <c r="B14" s="13"/>
      <c r="C14" s="14">
        <v>49</v>
      </c>
      <c r="D14" s="14" t="s">
        <v>57</v>
      </c>
      <c r="E14" s="52">
        <v>1400000</v>
      </c>
      <c r="F14" s="52">
        <v>1400000</v>
      </c>
      <c r="G14" s="52">
        <v>1400000</v>
      </c>
    </row>
    <row r="15" spans="1:7" ht="38.25" x14ac:dyDescent="0.25">
      <c r="A15" s="13"/>
      <c r="B15" s="13">
        <v>66</v>
      </c>
      <c r="C15" s="14"/>
      <c r="D15" s="18" t="s">
        <v>61</v>
      </c>
      <c r="E15" s="52">
        <f>SUM(E16)</f>
        <v>53000</v>
      </c>
      <c r="F15" s="52">
        <v>53000</v>
      </c>
      <c r="G15" s="52">
        <v>53000</v>
      </c>
    </row>
    <row r="16" spans="1:7" x14ac:dyDescent="0.25">
      <c r="A16" s="13"/>
      <c r="B16" s="13"/>
      <c r="C16" s="14">
        <v>32</v>
      </c>
      <c r="D16" s="14" t="s">
        <v>40</v>
      </c>
      <c r="E16" s="52">
        <v>53000</v>
      </c>
      <c r="F16" s="52">
        <v>53000</v>
      </c>
      <c r="G16" s="52">
        <v>53000</v>
      </c>
    </row>
    <row r="17" spans="1:17" ht="25.5" x14ac:dyDescent="0.25">
      <c r="A17" s="13"/>
      <c r="B17" s="13">
        <v>67</v>
      </c>
      <c r="C17" s="14"/>
      <c r="D17" s="17" t="s">
        <v>52</v>
      </c>
      <c r="E17" s="54">
        <f>SUM(E18,E19)</f>
        <v>22749557</v>
      </c>
      <c r="F17" s="54">
        <f t="shared" ref="F17:G17" si="3">SUM(F18,F19)</f>
        <v>15208380</v>
      </c>
      <c r="G17" s="54">
        <f t="shared" si="3"/>
        <v>15667280</v>
      </c>
    </row>
    <row r="18" spans="1:17" x14ac:dyDescent="0.25">
      <c r="A18" s="13"/>
      <c r="B18" s="13"/>
      <c r="C18" s="14">
        <v>46</v>
      </c>
      <c r="D18" s="18" t="s">
        <v>18</v>
      </c>
      <c r="E18" s="52">
        <v>703432</v>
      </c>
      <c r="F18" s="52">
        <v>703430</v>
      </c>
      <c r="G18" s="52">
        <v>703430</v>
      </c>
    </row>
    <row r="19" spans="1:17" x14ac:dyDescent="0.25">
      <c r="A19" s="13"/>
      <c r="B19" s="13"/>
      <c r="C19" s="14">
        <v>49</v>
      </c>
      <c r="D19" s="18" t="s">
        <v>57</v>
      </c>
      <c r="E19" s="52">
        <v>22046125</v>
      </c>
      <c r="F19" s="52">
        <v>14504950</v>
      </c>
      <c r="G19" s="52">
        <v>14963850</v>
      </c>
    </row>
    <row r="20" spans="1:17" x14ac:dyDescent="0.25">
      <c r="A20" s="13"/>
      <c r="B20" s="13">
        <v>68</v>
      </c>
      <c r="C20" s="14"/>
      <c r="D20" s="18" t="s">
        <v>59</v>
      </c>
      <c r="E20" s="52">
        <f>SUM(E21)</f>
        <v>40000</v>
      </c>
      <c r="F20" s="52">
        <f t="shared" ref="F20:G20" si="4">SUM(F21)</f>
        <v>15000</v>
      </c>
      <c r="G20" s="52">
        <f t="shared" si="4"/>
        <v>15000</v>
      </c>
    </row>
    <row r="21" spans="1:17" x14ac:dyDescent="0.25">
      <c r="A21" s="13"/>
      <c r="B21" s="13"/>
      <c r="C21" s="14">
        <v>32</v>
      </c>
      <c r="D21" s="18" t="s">
        <v>40</v>
      </c>
      <c r="E21" s="52">
        <v>40000</v>
      </c>
      <c r="F21" s="52">
        <v>15000</v>
      </c>
      <c r="G21" s="52">
        <v>15000</v>
      </c>
    </row>
    <row r="22" spans="1:17" ht="25.5" x14ac:dyDescent="0.25">
      <c r="A22" s="15">
        <v>7</v>
      </c>
      <c r="B22" s="16"/>
      <c r="C22" s="16"/>
      <c r="D22" s="28" t="s">
        <v>19</v>
      </c>
      <c r="E22" s="54">
        <f>SUM(E23)</f>
        <v>0</v>
      </c>
      <c r="F22" s="54">
        <f t="shared" ref="F22:G22" si="5">SUM(F23)</f>
        <v>0</v>
      </c>
      <c r="G22" s="54">
        <f t="shared" si="5"/>
        <v>0</v>
      </c>
    </row>
    <row r="23" spans="1:17" ht="25.5" x14ac:dyDescent="0.25">
      <c r="A23" s="17"/>
      <c r="B23" s="17">
        <v>72</v>
      </c>
      <c r="C23" s="17"/>
      <c r="D23" s="29" t="s">
        <v>50</v>
      </c>
      <c r="E23" s="54">
        <f>SUM(E24)</f>
        <v>0</v>
      </c>
      <c r="F23" s="54">
        <f t="shared" ref="F23:G23" si="6">F24</f>
        <v>0</v>
      </c>
      <c r="G23" s="54">
        <f t="shared" si="6"/>
        <v>0</v>
      </c>
    </row>
    <row r="24" spans="1:17" x14ac:dyDescent="0.25">
      <c r="A24" s="17"/>
      <c r="B24" s="17"/>
      <c r="C24" s="14"/>
      <c r="D24" s="14"/>
      <c r="E24" s="52"/>
      <c r="F24" s="52"/>
      <c r="G24" s="52"/>
    </row>
    <row r="25" spans="1:17" x14ac:dyDescent="0.25">
      <c r="A25" s="48"/>
      <c r="B25" s="48"/>
      <c r="C25" s="49"/>
      <c r="D25" s="50"/>
      <c r="E25" s="46"/>
      <c r="F25" s="46"/>
      <c r="G25" s="47"/>
      <c r="H25" s="51"/>
      <c r="I25" s="51"/>
      <c r="J25" s="51"/>
      <c r="K25" s="51"/>
      <c r="L25" s="51"/>
      <c r="M25" s="51"/>
      <c r="N25" s="51"/>
      <c r="O25" s="51"/>
      <c r="P25" s="51"/>
      <c r="Q25" s="51"/>
    </row>
    <row r="26" spans="1:17" x14ac:dyDescent="0.25">
      <c r="H26" s="51"/>
      <c r="I26" s="51"/>
      <c r="J26" s="51"/>
      <c r="K26" s="51"/>
      <c r="L26" s="51"/>
      <c r="M26" s="51"/>
      <c r="N26" s="51"/>
      <c r="O26" s="51"/>
      <c r="P26" s="51"/>
      <c r="Q26" s="51"/>
    </row>
    <row r="27" spans="1:17" ht="15.75" x14ac:dyDescent="0.25">
      <c r="A27" s="92" t="s">
        <v>20</v>
      </c>
      <c r="B27" s="113"/>
      <c r="C27" s="113"/>
      <c r="D27" s="113"/>
      <c r="E27" s="113"/>
      <c r="F27" s="113"/>
      <c r="G27" s="113"/>
    </row>
    <row r="28" spans="1:17" ht="18" x14ac:dyDescent="0.25">
      <c r="A28" s="5"/>
      <c r="B28" s="5"/>
      <c r="C28" s="5"/>
      <c r="D28" s="5"/>
      <c r="E28" s="5"/>
      <c r="F28" s="6"/>
      <c r="G28" s="6"/>
    </row>
    <row r="29" spans="1:17" ht="25.5" x14ac:dyDescent="0.25">
      <c r="A29" s="23" t="s">
        <v>14</v>
      </c>
      <c r="B29" s="22" t="s">
        <v>15</v>
      </c>
      <c r="C29" s="22" t="s">
        <v>16</v>
      </c>
      <c r="D29" s="22" t="s">
        <v>21</v>
      </c>
      <c r="E29" s="23" t="s">
        <v>47</v>
      </c>
      <c r="F29" s="23" t="s">
        <v>48</v>
      </c>
      <c r="G29" s="23" t="s">
        <v>49</v>
      </c>
    </row>
    <row r="30" spans="1:17" ht="15.75" customHeight="1" x14ac:dyDescent="0.25">
      <c r="A30" s="12">
        <v>3</v>
      </c>
      <c r="B30" s="12"/>
      <c r="C30" s="12"/>
      <c r="D30" s="12" t="s">
        <v>22</v>
      </c>
      <c r="E30" s="62">
        <f>SUM(E31+E34+E39)</f>
        <v>16294830</v>
      </c>
      <c r="F30" s="62">
        <f t="shared" ref="F30:G30" si="7">SUM(F31+F34+F39)</f>
        <v>16416380</v>
      </c>
      <c r="G30" s="62">
        <f t="shared" si="7"/>
        <v>16916850</v>
      </c>
    </row>
    <row r="31" spans="1:17" ht="15.75" customHeight="1" x14ac:dyDescent="0.25">
      <c r="A31" s="12"/>
      <c r="B31" s="17">
        <v>31</v>
      </c>
      <c r="C31" s="17"/>
      <c r="D31" s="17" t="s">
        <v>23</v>
      </c>
      <c r="E31" s="10">
        <f>SUM(E32:E33)</f>
        <v>11778500</v>
      </c>
      <c r="F31" s="10">
        <f t="shared" ref="F31:G31" si="8">SUM(F32:F33)</f>
        <v>12025100</v>
      </c>
      <c r="G31" s="10">
        <f t="shared" si="8"/>
        <v>12484000</v>
      </c>
    </row>
    <row r="32" spans="1:17" ht="15.75" customHeight="1" x14ac:dyDescent="0.25">
      <c r="A32" s="12"/>
      <c r="B32" s="17"/>
      <c r="C32" s="17">
        <v>49</v>
      </c>
      <c r="D32" s="17" t="s">
        <v>57</v>
      </c>
      <c r="E32" s="10">
        <v>11419500</v>
      </c>
      <c r="F32" s="10">
        <v>11930100</v>
      </c>
      <c r="G32" s="10">
        <v>12389000</v>
      </c>
    </row>
    <row r="33" spans="1:7" x14ac:dyDescent="0.25">
      <c r="A33" s="13"/>
      <c r="B33" s="13"/>
      <c r="C33" s="14">
        <v>54</v>
      </c>
      <c r="D33" s="14" t="s">
        <v>58</v>
      </c>
      <c r="E33" s="10">
        <v>359000</v>
      </c>
      <c r="F33" s="10">
        <v>95000</v>
      </c>
      <c r="G33" s="10">
        <v>95000</v>
      </c>
    </row>
    <row r="34" spans="1:7" x14ac:dyDescent="0.25">
      <c r="A34" s="13"/>
      <c r="B34" s="13">
        <v>32</v>
      </c>
      <c r="C34" s="14"/>
      <c r="D34" s="13" t="s">
        <v>36</v>
      </c>
      <c r="E34" s="10">
        <f>SUM(E35:E38)</f>
        <v>4392730</v>
      </c>
      <c r="F34" s="10">
        <f t="shared" ref="F34:G34" si="9">SUM(F35:F38)</f>
        <v>4359980</v>
      </c>
      <c r="G34" s="10">
        <f t="shared" si="9"/>
        <v>4401550</v>
      </c>
    </row>
    <row r="35" spans="1:7" x14ac:dyDescent="0.25">
      <c r="A35" s="13"/>
      <c r="B35" s="13"/>
      <c r="C35" s="14">
        <v>32</v>
      </c>
      <c r="D35" s="13" t="s">
        <v>40</v>
      </c>
      <c r="E35" s="10">
        <v>53000</v>
      </c>
      <c r="F35" s="10">
        <v>28000</v>
      </c>
      <c r="G35" s="10">
        <v>28000</v>
      </c>
    </row>
    <row r="36" spans="1:7" x14ac:dyDescent="0.25">
      <c r="A36" s="13"/>
      <c r="B36" s="13"/>
      <c r="C36" s="14">
        <v>46</v>
      </c>
      <c r="D36" s="13" t="s">
        <v>18</v>
      </c>
      <c r="E36" s="10">
        <v>292880</v>
      </c>
      <c r="F36" s="10">
        <v>378430</v>
      </c>
      <c r="G36" s="10">
        <v>420000</v>
      </c>
    </row>
    <row r="37" spans="1:7" x14ac:dyDescent="0.25">
      <c r="A37" s="13"/>
      <c r="B37" s="13"/>
      <c r="C37" s="14">
        <v>49</v>
      </c>
      <c r="D37" s="14" t="s">
        <v>57</v>
      </c>
      <c r="E37" s="10">
        <v>2845550</v>
      </c>
      <c r="F37" s="10">
        <v>3945550</v>
      </c>
      <c r="G37" s="10">
        <v>3945550</v>
      </c>
    </row>
    <row r="38" spans="1:7" x14ac:dyDescent="0.25">
      <c r="A38" s="13"/>
      <c r="B38" s="13"/>
      <c r="C38" s="14">
        <v>54</v>
      </c>
      <c r="D38" s="14" t="s">
        <v>58</v>
      </c>
      <c r="E38" s="10">
        <v>1201300</v>
      </c>
      <c r="F38" s="10">
        <v>8000</v>
      </c>
      <c r="G38" s="10">
        <v>8000</v>
      </c>
    </row>
    <row r="39" spans="1:7" x14ac:dyDescent="0.25">
      <c r="A39" s="13"/>
      <c r="B39" s="13">
        <v>34</v>
      </c>
      <c r="C39" s="14"/>
      <c r="D39" s="14" t="s">
        <v>62</v>
      </c>
      <c r="E39" s="10">
        <f>SUM(E40:E42)</f>
        <v>123600</v>
      </c>
      <c r="F39" s="10">
        <f t="shared" ref="F39:G39" si="10">SUM(F40:F42)</f>
        <v>31300</v>
      </c>
      <c r="G39" s="10">
        <f t="shared" si="10"/>
        <v>31300</v>
      </c>
    </row>
    <row r="40" spans="1:7" x14ac:dyDescent="0.25">
      <c r="A40" s="13"/>
      <c r="B40" s="13"/>
      <c r="C40" s="14">
        <v>32</v>
      </c>
      <c r="D40" s="14" t="s">
        <v>40</v>
      </c>
      <c r="E40" s="10">
        <v>2000</v>
      </c>
      <c r="F40" s="10">
        <v>2000</v>
      </c>
      <c r="G40" s="10">
        <v>2000</v>
      </c>
    </row>
    <row r="41" spans="1:7" x14ac:dyDescent="0.25">
      <c r="A41" s="13"/>
      <c r="B41" s="30"/>
      <c r="C41" s="14">
        <v>49</v>
      </c>
      <c r="D41" s="14" t="s">
        <v>57</v>
      </c>
      <c r="E41" s="10">
        <v>29300</v>
      </c>
      <c r="F41" s="10">
        <v>29300</v>
      </c>
      <c r="G41" s="10">
        <v>29300</v>
      </c>
    </row>
    <row r="42" spans="1:7" x14ac:dyDescent="0.25">
      <c r="A42" s="13"/>
      <c r="B42" s="30"/>
      <c r="C42" s="14">
        <v>54</v>
      </c>
      <c r="D42" s="14" t="s">
        <v>58</v>
      </c>
      <c r="E42" s="10">
        <v>92300</v>
      </c>
      <c r="F42" s="10">
        <v>0</v>
      </c>
      <c r="G42" s="10">
        <v>0</v>
      </c>
    </row>
    <row r="43" spans="1:7" ht="25.5" x14ac:dyDescent="0.25">
      <c r="A43" s="15">
        <v>4</v>
      </c>
      <c r="B43" s="16"/>
      <c r="C43" s="16"/>
      <c r="D43" s="29" t="s">
        <v>24</v>
      </c>
      <c r="E43" s="62">
        <f>SUM(E46,E44,E49)</f>
        <v>448552</v>
      </c>
      <c r="F43" s="62">
        <f t="shared" ref="F43:G43" si="11">SUM(F46,F44,F49)</f>
        <v>363000</v>
      </c>
      <c r="G43" s="62">
        <f t="shared" si="11"/>
        <v>321430</v>
      </c>
    </row>
    <row r="44" spans="1:7" ht="25.5" x14ac:dyDescent="0.25">
      <c r="A44" s="15"/>
      <c r="B44" s="87">
        <v>41</v>
      </c>
      <c r="C44" s="87"/>
      <c r="D44" s="29" t="s">
        <v>91</v>
      </c>
      <c r="E44" s="10">
        <f>SUM(E45)</f>
        <v>0</v>
      </c>
      <c r="F44" s="10">
        <f t="shared" ref="F44:G44" si="12">SUM(F45)</f>
        <v>25000</v>
      </c>
      <c r="G44" s="10">
        <f t="shared" si="12"/>
        <v>0</v>
      </c>
    </row>
    <row r="45" spans="1:7" x14ac:dyDescent="0.25">
      <c r="A45" s="15"/>
      <c r="B45" s="87"/>
      <c r="C45" s="87">
        <v>46</v>
      </c>
      <c r="D45" s="29" t="s">
        <v>18</v>
      </c>
      <c r="E45" s="10"/>
      <c r="F45" s="10">
        <v>25000</v>
      </c>
      <c r="G45" s="10">
        <v>0</v>
      </c>
    </row>
    <row r="46" spans="1:7" ht="25.5" x14ac:dyDescent="0.25">
      <c r="A46" s="17"/>
      <c r="B46" s="17">
        <v>42</v>
      </c>
      <c r="C46" s="17"/>
      <c r="D46" s="29" t="s">
        <v>53</v>
      </c>
      <c r="E46" s="10">
        <f>SUM(E47,E48)</f>
        <v>298552</v>
      </c>
      <c r="F46" s="10">
        <f t="shared" ref="F46:G46" si="13">SUM(F47,F48)</f>
        <v>338000</v>
      </c>
      <c r="G46" s="10">
        <f t="shared" si="13"/>
        <v>321430</v>
      </c>
    </row>
    <row r="47" spans="1:7" x14ac:dyDescent="0.25">
      <c r="A47" s="17"/>
      <c r="B47" s="17"/>
      <c r="C47" s="17">
        <v>32</v>
      </c>
      <c r="D47" s="29" t="s">
        <v>40</v>
      </c>
      <c r="E47" s="10">
        <v>38000</v>
      </c>
      <c r="F47" s="10">
        <v>38000</v>
      </c>
      <c r="G47" s="11">
        <v>38000</v>
      </c>
    </row>
    <row r="48" spans="1:7" x14ac:dyDescent="0.25">
      <c r="A48" s="17"/>
      <c r="B48" s="17"/>
      <c r="C48" s="17">
        <v>46</v>
      </c>
      <c r="D48" s="29" t="s">
        <v>18</v>
      </c>
      <c r="E48" s="10">
        <v>260552</v>
      </c>
      <c r="F48" s="10">
        <v>300000</v>
      </c>
      <c r="G48" s="11">
        <v>283430</v>
      </c>
    </row>
    <row r="49" spans="1:7" ht="25.5" x14ac:dyDescent="0.25">
      <c r="A49" s="17"/>
      <c r="B49" s="17">
        <v>45</v>
      </c>
      <c r="C49" s="17"/>
      <c r="D49" s="29" t="s">
        <v>90</v>
      </c>
      <c r="E49" s="10">
        <f>SUM(E50,E51)</f>
        <v>150000</v>
      </c>
      <c r="F49" s="10">
        <f t="shared" ref="F49:G49" si="14">SUM(F50,F51)</f>
        <v>0</v>
      </c>
      <c r="G49" s="10">
        <f t="shared" si="14"/>
        <v>0</v>
      </c>
    </row>
    <row r="50" spans="1:7" x14ac:dyDescent="0.25">
      <c r="A50" s="17"/>
      <c r="B50" s="17"/>
      <c r="C50" s="17">
        <v>46</v>
      </c>
      <c r="D50" s="29" t="s">
        <v>18</v>
      </c>
      <c r="E50" s="10">
        <v>150000</v>
      </c>
      <c r="F50" s="10">
        <v>0</v>
      </c>
      <c r="G50" s="11">
        <v>0</v>
      </c>
    </row>
    <row r="51" spans="1:7" x14ac:dyDescent="0.25">
      <c r="A51" s="17"/>
      <c r="B51" s="17"/>
      <c r="C51" s="14"/>
      <c r="D51" s="14"/>
      <c r="E51" s="10"/>
      <c r="F51" s="10"/>
      <c r="G51" s="11"/>
    </row>
    <row r="54" spans="1:7" x14ac:dyDescent="0.25">
      <c r="F54" t="s">
        <v>92</v>
      </c>
    </row>
    <row r="55" spans="1:7" x14ac:dyDescent="0.25">
      <c r="F55" t="s">
        <v>93</v>
      </c>
    </row>
  </sheetData>
  <mergeCells count="5">
    <mergeCell ref="A7:G7"/>
    <mergeCell ref="A27:G27"/>
    <mergeCell ref="A1:G1"/>
    <mergeCell ref="A3:G3"/>
    <mergeCell ref="A5:G5"/>
  </mergeCells>
  <pageMargins left="0.7" right="0.7" top="0.75" bottom="0.75" header="0.3" footer="0.3"/>
  <pageSetup paperSize="9" scale="4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abSelected="1" topLeftCell="A10" workbookViewId="0">
      <selection activeCell="I3" sqref="I3"/>
    </sheetView>
  </sheetViews>
  <sheetFormatPr defaultRowHeight="15" x14ac:dyDescent="0.25"/>
  <cols>
    <col min="1" max="1" width="37.7109375" customWidth="1"/>
    <col min="2" max="4" width="31.28515625" customWidth="1"/>
  </cols>
  <sheetData>
    <row r="1" spans="1:4" ht="42" customHeight="1" x14ac:dyDescent="0.25">
      <c r="A1" s="92" t="s">
        <v>85</v>
      </c>
      <c r="B1" s="92"/>
      <c r="C1" s="92"/>
      <c r="D1" s="92"/>
    </row>
    <row r="2" spans="1:4" ht="18" customHeight="1" x14ac:dyDescent="0.25">
      <c r="A2" s="5"/>
      <c r="B2" s="5"/>
      <c r="C2" s="5"/>
      <c r="D2" s="5"/>
    </row>
    <row r="3" spans="1:4" ht="15.75" x14ac:dyDescent="0.25">
      <c r="A3" s="92" t="s">
        <v>33</v>
      </c>
      <c r="B3" s="92"/>
      <c r="C3" s="94"/>
      <c r="D3" s="94"/>
    </row>
    <row r="4" spans="1:4" ht="18" x14ac:dyDescent="0.25">
      <c r="A4" s="5"/>
      <c r="B4" s="5"/>
      <c r="C4" s="6"/>
      <c r="D4" s="6"/>
    </row>
    <row r="5" spans="1:4" ht="18" customHeight="1" x14ac:dyDescent="0.25">
      <c r="A5" s="92" t="s">
        <v>13</v>
      </c>
      <c r="B5" s="93"/>
      <c r="C5" s="93"/>
      <c r="D5" s="93"/>
    </row>
    <row r="6" spans="1:4" ht="18" x14ac:dyDescent="0.25">
      <c r="A6" s="5"/>
      <c r="B6" s="5"/>
      <c r="C6" s="6"/>
      <c r="D6" s="6"/>
    </row>
    <row r="7" spans="1:4" ht="15.75" x14ac:dyDescent="0.25">
      <c r="A7" s="92" t="s">
        <v>25</v>
      </c>
      <c r="B7" s="113"/>
      <c r="C7" s="113"/>
      <c r="D7" s="113"/>
    </row>
    <row r="8" spans="1:4" ht="18" x14ac:dyDescent="0.25">
      <c r="A8" s="5"/>
      <c r="B8" s="5"/>
      <c r="C8" s="6"/>
      <c r="D8" s="6"/>
    </row>
    <row r="9" spans="1:4" ht="25.5" x14ac:dyDescent="0.25">
      <c r="A9" s="23" t="s">
        <v>26</v>
      </c>
      <c r="B9" s="23" t="s">
        <v>47</v>
      </c>
      <c r="C9" s="23" t="s">
        <v>48</v>
      </c>
      <c r="D9" s="23" t="s">
        <v>49</v>
      </c>
    </row>
    <row r="10" spans="1:4" ht="15.75" customHeight="1" x14ac:dyDescent="0.25">
      <c r="A10" s="12" t="s">
        <v>27</v>
      </c>
      <c r="B10" s="54">
        <v>16743382</v>
      </c>
      <c r="C10" s="54">
        <v>16779380</v>
      </c>
      <c r="D10" s="54">
        <v>17238280</v>
      </c>
    </row>
    <row r="11" spans="1:4" ht="15.75" customHeight="1" x14ac:dyDescent="0.25">
      <c r="A11" s="12" t="s">
        <v>28</v>
      </c>
      <c r="B11" s="54"/>
      <c r="C11" s="54"/>
      <c r="D11" s="54"/>
    </row>
    <row r="12" spans="1:4" x14ac:dyDescent="0.25">
      <c r="A12" s="18" t="s">
        <v>84</v>
      </c>
      <c r="B12" s="52">
        <v>16743382</v>
      </c>
      <c r="C12" s="52">
        <v>16779380</v>
      </c>
      <c r="D12" s="52">
        <v>17238280</v>
      </c>
    </row>
    <row r="15" spans="1:4" x14ac:dyDescent="0.25">
      <c r="D15" t="s">
        <v>92</v>
      </c>
    </row>
    <row r="16" spans="1:4" x14ac:dyDescent="0.25">
      <c r="D16" t="s">
        <v>93</v>
      </c>
    </row>
  </sheetData>
  <mergeCells count="4">
    <mergeCell ref="A1:D1"/>
    <mergeCell ref="A3:D3"/>
    <mergeCell ref="A5:D5"/>
    <mergeCell ref="A7:D7"/>
  </mergeCells>
  <pageMargins left="0.7" right="0.7" top="0.75" bottom="0.75" header="0.3" footer="0.3"/>
  <pageSetup paperSize="9" scale="9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topLeftCell="A7" workbookViewId="0">
      <selection activeCell="G18" sqref="G18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7" width="28.28515625" customWidth="1"/>
  </cols>
  <sheetData>
    <row r="1" spans="1:7" ht="42" customHeight="1" x14ac:dyDescent="0.25">
      <c r="A1" s="92" t="s">
        <v>88</v>
      </c>
      <c r="B1" s="92"/>
      <c r="C1" s="92"/>
      <c r="D1" s="92"/>
      <c r="E1" s="92"/>
      <c r="F1" s="92"/>
      <c r="G1" s="92"/>
    </row>
    <row r="2" spans="1:7" ht="18" customHeight="1" x14ac:dyDescent="0.25">
      <c r="A2" s="5"/>
      <c r="B2" s="5"/>
      <c r="C2" s="5"/>
      <c r="D2" s="5"/>
      <c r="E2" s="5"/>
      <c r="F2" s="5"/>
      <c r="G2" s="5"/>
    </row>
    <row r="3" spans="1:7" ht="15.75" x14ac:dyDescent="0.25">
      <c r="A3" s="92" t="s">
        <v>33</v>
      </c>
      <c r="B3" s="92"/>
      <c r="C3" s="92"/>
      <c r="D3" s="92"/>
      <c r="E3" s="92"/>
      <c r="F3" s="94"/>
      <c r="G3" s="94"/>
    </row>
    <row r="4" spans="1:7" ht="18" x14ac:dyDescent="0.25">
      <c r="A4" s="5"/>
      <c r="B4" s="5"/>
      <c r="C4" s="5"/>
      <c r="D4" s="5"/>
      <c r="E4" s="5"/>
      <c r="F4" s="6"/>
      <c r="G4" s="6"/>
    </row>
    <row r="5" spans="1:7" ht="18" customHeight="1" x14ac:dyDescent="0.25">
      <c r="A5" s="92" t="s">
        <v>29</v>
      </c>
      <c r="B5" s="93"/>
      <c r="C5" s="93"/>
      <c r="D5" s="93"/>
      <c r="E5" s="93"/>
      <c r="F5" s="93"/>
      <c r="G5" s="93"/>
    </row>
    <row r="6" spans="1:7" ht="18" x14ac:dyDescent="0.25">
      <c r="A6" s="5"/>
      <c r="B6" s="5"/>
      <c r="C6" s="5"/>
      <c r="D6" s="5"/>
      <c r="E6" s="5"/>
      <c r="F6" s="6"/>
      <c r="G6" s="6"/>
    </row>
    <row r="7" spans="1:7" ht="25.5" x14ac:dyDescent="0.25">
      <c r="A7" s="23" t="s">
        <v>14</v>
      </c>
      <c r="B7" s="22" t="s">
        <v>15</v>
      </c>
      <c r="C7" s="22" t="s">
        <v>16</v>
      </c>
      <c r="D7" s="22" t="s">
        <v>56</v>
      </c>
      <c r="E7" s="23" t="s">
        <v>47</v>
      </c>
      <c r="F7" s="23" t="s">
        <v>48</v>
      </c>
      <c r="G7" s="23" t="s">
        <v>49</v>
      </c>
    </row>
    <row r="8" spans="1:7" ht="25.5" x14ac:dyDescent="0.25">
      <c r="A8" s="12">
        <v>8</v>
      </c>
      <c r="B8" s="12"/>
      <c r="C8" s="12"/>
      <c r="D8" s="12" t="s">
        <v>30</v>
      </c>
      <c r="E8" s="54">
        <f>SUM(E9:E10)</f>
        <v>0</v>
      </c>
      <c r="F8" s="54">
        <f t="shared" ref="F8:G8" si="0">SUM(F9:F10)</f>
        <v>0</v>
      </c>
      <c r="G8" s="54">
        <f t="shared" si="0"/>
        <v>0</v>
      </c>
    </row>
    <row r="9" spans="1:7" x14ac:dyDescent="0.25">
      <c r="A9" s="12"/>
      <c r="B9" s="17">
        <v>84</v>
      </c>
      <c r="C9" s="17"/>
      <c r="D9" s="17" t="s">
        <v>37</v>
      </c>
      <c r="E9" s="52"/>
      <c r="F9" s="52"/>
      <c r="G9" s="52"/>
    </row>
    <row r="10" spans="1:7" ht="25.5" x14ac:dyDescent="0.25">
      <c r="A10" s="13"/>
      <c r="B10" s="13"/>
      <c r="C10" s="14">
        <v>81</v>
      </c>
      <c r="D10" s="18" t="s">
        <v>38</v>
      </c>
      <c r="E10" s="52"/>
      <c r="F10" s="52"/>
      <c r="G10" s="52"/>
    </row>
    <row r="11" spans="1:7" ht="25.5" x14ac:dyDescent="0.25">
      <c r="A11" s="15">
        <v>5</v>
      </c>
      <c r="B11" s="16"/>
      <c r="C11" s="16"/>
      <c r="D11" s="28" t="s">
        <v>31</v>
      </c>
      <c r="E11" s="54">
        <f>E12</f>
        <v>0</v>
      </c>
      <c r="F11" s="54">
        <f t="shared" ref="F11:G11" si="1">F12</f>
        <v>0</v>
      </c>
      <c r="G11" s="54">
        <f t="shared" si="1"/>
        <v>0</v>
      </c>
    </row>
    <row r="12" spans="1:7" ht="25.5" x14ac:dyDescent="0.25">
      <c r="A12" s="17"/>
      <c r="B12" s="17">
        <v>54</v>
      </c>
      <c r="C12" s="17"/>
      <c r="D12" s="29" t="s">
        <v>39</v>
      </c>
      <c r="E12" s="52"/>
      <c r="F12" s="52"/>
      <c r="G12" s="53"/>
    </row>
    <row r="13" spans="1:7" x14ac:dyDescent="0.25">
      <c r="A13" s="17"/>
      <c r="B13" s="17"/>
      <c r="C13" s="14">
        <v>11</v>
      </c>
      <c r="D13" s="14" t="s">
        <v>18</v>
      </c>
      <c r="E13" s="52"/>
      <c r="F13" s="52"/>
      <c r="G13" s="53"/>
    </row>
    <row r="14" spans="1:7" x14ac:dyDescent="0.25">
      <c r="A14" s="17"/>
      <c r="B14" s="17"/>
      <c r="C14" s="14">
        <v>31</v>
      </c>
      <c r="D14" s="14" t="s">
        <v>40</v>
      </c>
      <c r="E14" s="52"/>
      <c r="F14" s="52"/>
      <c r="G14" s="53"/>
    </row>
    <row r="17" spans="7:7" x14ac:dyDescent="0.25">
      <c r="G17" t="s">
        <v>92</v>
      </c>
    </row>
    <row r="18" spans="7:7" x14ac:dyDescent="0.25">
      <c r="G18" t="s">
        <v>93</v>
      </c>
    </row>
  </sheetData>
  <mergeCells count="3">
    <mergeCell ref="A1:G1"/>
    <mergeCell ref="A3:G3"/>
    <mergeCell ref="A5:G5"/>
  </mergeCells>
  <pageMargins left="0.7" right="0.7" top="0.75" bottom="0.75" header="0.3" footer="0.3"/>
  <pageSetup paperSize="9" scale="9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topLeftCell="A25" workbookViewId="0">
      <selection activeCell="E15" sqref="E15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customWidth="1"/>
    <col min="4" max="4" width="30" customWidth="1"/>
    <col min="5" max="7" width="25.28515625" customWidth="1"/>
  </cols>
  <sheetData>
    <row r="1" spans="1:7" ht="42" customHeight="1" x14ac:dyDescent="0.25">
      <c r="A1" s="92" t="s">
        <v>89</v>
      </c>
      <c r="B1" s="92"/>
      <c r="C1" s="92"/>
      <c r="D1" s="92"/>
      <c r="E1" s="92"/>
      <c r="F1" s="92"/>
      <c r="G1" s="92"/>
    </row>
    <row r="2" spans="1:7" ht="18" x14ac:dyDescent="0.25">
      <c r="A2" s="5"/>
      <c r="B2" s="5"/>
      <c r="C2" s="5"/>
      <c r="D2" s="5"/>
      <c r="E2" s="5"/>
      <c r="F2" s="6"/>
      <c r="G2" s="6"/>
    </row>
    <row r="3" spans="1:7" ht="18" customHeight="1" x14ac:dyDescent="0.25">
      <c r="A3" s="92" t="s">
        <v>32</v>
      </c>
      <c r="B3" s="93"/>
      <c r="C3" s="93"/>
      <c r="D3" s="93"/>
      <c r="E3" s="93"/>
      <c r="F3" s="93"/>
      <c r="G3" s="93"/>
    </row>
    <row r="4" spans="1:7" ht="18" x14ac:dyDescent="0.25">
      <c r="A4" s="5"/>
      <c r="B4" s="5"/>
      <c r="C4" s="5"/>
      <c r="D4" s="5"/>
      <c r="E4" s="5"/>
      <c r="F4" s="6"/>
      <c r="G4" s="6"/>
    </row>
    <row r="5" spans="1:7" ht="25.5" x14ac:dyDescent="0.25">
      <c r="A5" s="114" t="s">
        <v>34</v>
      </c>
      <c r="B5" s="115"/>
      <c r="C5" s="116"/>
      <c r="D5" s="22" t="s">
        <v>35</v>
      </c>
      <c r="E5" s="23" t="s">
        <v>47</v>
      </c>
      <c r="F5" s="23" t="s">
        <v>48</v>
      </c>
      <c r="G5" s="23" t="s">
        <v>49</v>
      </c>
    </row>
    <row r="6" spans="1:7" ht="38.25" x14ac:dyDescent="0.25">
      <c r="A6" s="126" t="s">
        <v>78</v>
      </c>
      <c r="B6" s="127"/>
      <c r="C6" s="128"/>
      <c r="D6" s="32" t="s">
        <v>79</v>
      </c>
      <c r="E6" s="52">
        <f>SUM(E8,E12,E17)</f>
        <v>703432</v>
      </c>
      <c r="F6" s="52">
        <f t="shared" ref="F6:G6" si="0">SUM(F8,F12,F17)</f>
        <v>703430</v>
      </c>
      <c r="G6" s="52">
        <f t="shared" si="0"/>
        <v>703430</v>
      </c>
    </row>
    <row r="7" spans="1:7" ht="25.5" x14ac:dyDescent="0.25">
      <c r="A7" s="126" t="s">
        <v>81</v>
      </c>
      <c r="B7" s="127"/>
      <c r="C7" s="128"/>
      <c r="D7" s="32" t="s">
        <v>80</v>
      </c>
      <c r="E7" s="52">
        <f>SUM(E8)</f>
        <v>144880</v>
      </c>
      <c r="F7" s="52">
        <f t="shared" ref="F7:G7" si="1">SUM(F8)</f>
        <v>198430</v>
      </c>
      <c r="G7" s="52">
        <f t="shared" si="1"/>
        <v>220000</v>
      </c>
    </row>
    <row r="8" spans="1:7" ht="25.5" x14ac:dyDescent="0.25">
      <c r="A8" s="117" t="s">
        <v>63</v>
      </c>
      <c r="B8" s="118"/>
      <c r="C8" s="119"/>
      <c r="D8" s="45" t="s">
        <v>64</v>
      </c>
      <c r="E8" s="52">
        <f>SUM(E9)</f>
        <v>144880</v>
      </c>
      <c r="F8" s="52">
        <f t="shared" ref="F8:G8" si="2">SUM(F9)</f>
        <v>198430</v>
      </c>
      <c r="G8" s="52">
        <f t="shared" si="2"/>
        <v>220000</v>
      </c>
    </row>
    <row r="9" spans="1:7" x14ac:dyDescent="0.25">
      <c r="A9" s="120">
        <v>3</v>
      </c>
      <c r="B9" s="121"/>
      <c r="C9" s="122"/>
      <c r="D9" s="31" t="s">
        <v>22</v>
      </c>
      <c r="E9" s="54">
        <f>SUM(E10)</f>
        <v>144880</v>
      </c>
      <c r="F9" s="54">
        <f t="shared" ref="F9:G9" si="3">SUM(F10)</f>
        <v>198430</v>
      </c>
      <c r="G9" s="54">
        <f t="shared" si="3"/>
        <v>220000</v>
      </c>
    </row>
    <row r="10" spans="1:7" x14ac:dyDescent="0.25">
      <c r="A10" s="123">
        <v>32</v>
      </c>
      <c r="B10" s="124"/>
      <c r="C10" s="125"/>
      <c r="D10" s="31" t="s">
        <v>36</v>
      </c>
      <c r="E10" s="52">
        <v>144880</v>
      </c>
      <c r="F10" s="52">
        <v>198430</v>
      </c>
      <c r="G10" s="53">
        <v>220000</v>
      </c>
    </row>
    <row r="11" spans="1:7" x14ac:dyDescent="0.25">
      <c r="A11" s="126" t="s">
        <v>65</v>
      </c>
      <c r="B11" s="127"/>
      <c r="C11" s="128"/>
      <c r="D11" s="32" t="s">
        <v>66</v>
      </c>
      <c r="E11" s="52">
        <f>SUM(E12)</f>
        <v>397552</v>
      </c>
      <c r="F11" s="52">
        <f t="shared" ref="F11:G11" si="4">SUM(F12)</f>
        <v>285000</v>
      </c>
      <c r="G11" s="52">
        <f t="shared" si="4"/>
        <v>266430</v>
      </c>
    </row>
    <row r="12" spans="1:7" ht="15" customHeight="1" x14ac:dyDescent="0.25">
      <c r="A12" s="117" t="s">
        <v>63</v>
      </c>
      <c r="B12" s="118"/>
      <c r="C12" s="119"/>
      <c r="D12" s="81" t="s">
        <v>67</v>
      </c>
      <c r="E12" s="52">
        <f>SUM(E13)</f>
        <v>397552</v>
      </c>
      <c r="F12" s="52">
        <f t="shared" ref="F12:G12" si="5">SUM(F13)</f>
        <v>285000</v>
      </c>
      <c r="G12" s="52">
        <f t="shared" si="5"/>
        <v>266430</v>
      </c>
    </row>
    <row r="13" spans="1:7" ht="25.5" x14ac:dyDescent="0.25">
      <c r="A13" s="120">
        <v>4</v>
      </c>
      <c r="B13" s="121"/>
      <c r="C13" s="122"/>
      <c r="D13" s="31" t="s">
        <v>24</v>
      </c>
      <c r="E13" s="54">
        <f>SUM(E14,E15)</f>
        <v>397552</v>
      </c>
      <c r="F13" s="54">
        <f t="shared" ref="F13:G13" si="6">SUM(F14,F15)</f>
        <v>285000</v>
      </c>
      <c r="G13" s="54">
        <f t="shared" si="6"/>
        <v>266430</v>
      </c>
    </row>
    <row r="14" spans="1:7" ht="25.5" x14ac:dyDescent="0.25">
      <c r="A14" s="123">
        <v>42</v>
      </c>
      <c r="B14" s="124"/>
      <c r="C14" s="125"/>
      <c r="D14" s="31" t="s">
        <v>68</v>
      </c>
      <c r="E14" s="52">
        <v>247552</v>
      </c>
      <c r="F14" s="52">
        <v>285000</v>
      </c>
      <c r="G14" s="53">
        <v>266430</v>
      </c>
    </row>
    <row r="15" spans="1:7" ht="25.5" x14ac:dyDescent="0.25">
      <c r="A15" s="66">
        <v>45</v>
      </c>
      <c r="B15" s="67"/>
      <c r="C15" s="68"/>
      <c r="D15" s="65" t="s">
        <v>69</v>
      </c>
      <c r="E15" s="52">
        <v>150000</v>
      </c>
      <c r="F15" s="52">
        <v>0</v>
      </c>
      <c r="G15" s="53">
        <v>0</v>
      </c>
    </row>
    <row r="16" spans="1:7" ht="15" customHeight="1" x14ac:dyDescent="0.25">
      <c r="A16" s="129" t="s">
        <v>70</v>
      </c>
      <c r="B16" s="130"/>
      <c r="C16" s="131"/>
      <c r="D16" s="69" t="s">
        <v>71</v>
      </c>
      <c r="E16" s="52">
        <f>SUM(E17)</f>
        <v>161000</v>
      </c>
      <c r="F16" s="52">
        <f t="shared" ref="F16:G16" si="7">SUM(F17)</f>
        <v>220000</v>
      </c>
      <c r="G16" s="52">
        <f t="shared" si="7"/>
        <v>217000</v>
      </c>
    </row>
    <row r="17" spans="1:7" ht="25.5" x14ac:dyDescent="0.25">
      <c r="A17" s="120" t="s">
        <v>63</v>
      </c>
      <c r="B17" s="121"/>
      <c r="C17" s="122"/>
      <c r="D17" s="31" t="s">
        <v>64</v>
      </c>
      <c r="E17" s="54">
        <f>SUM(E18,E20)</f>
        <v>161000</v>
      </c>
      <c r="F17" s="54">
        <f t="shared" ref="F17:G17" si="8">SUM(F18,F20)</f>
        <v>220000</v>
      </c>
      <c r="G17" s="54">
        <f t="shared" si="8"/>
        <v>217000</v>
      </c>
    </row>
    <row r="18" spans="1:7" x14ac:dyDescent="0.25">
      <c r="A18" s="63">
        <v>3</v>
      </c>
      <c r="B18" s="64"/>
      <c r="C18" s="65"/>
      <c r="D18" s="65" t="s">
        <v>22</v>
      </c>
      <c r="E18" s="54">
        <f>SUM(E19)</f>
        <v>148000</v>
      </c>
      <c r="F18" s="54">
        <f t="shared" ref="F18:G18" si="9">SUM(F19)</f>
        <v>180000</v>
      </c>
      <c r="G18" s="54">
        <f t="shared" si="9"/>
        <v>200000</v>
      </c>
    </row>
    <row r="19" spans="1:7" x14ac:dyDescent="0.25">
      <c r="A19" s="63">
        <v>32</v>
      </c>
      <c r="B19" s="64"/>
      <c r="C19" s="65"/>
      <c r="D19" s="65" t="s">
        <v>36</v>
      </c>
      <c r="E19" s="54">
        <v>148000</v>
      </c>
      <c r="F19" s="54">
        <v>180000</v>
      </c>
      <c r="G19" s="54">
        <v>200000</v>
      </c>
    </row>
    <row r="20" spans="1:7" ht="25.5" x14ac:dyDescent="0.25">
      <c r="A20" s="74">
        <v>4</v>
      </c>
      <c r="B20" s="75"/>
      <c r="C20" s="76"/>
      <c r="D20" s="76" t="s">
        <v>24</v>
      </c>
      <c r="E20" s="54">
        <f>SUM(E21,E22)</f>
        <v>13000</v>
      </c>
      <c r="F20" s="54">
        <f t="shared" ref="F20:G20" si="10">SUM(F21,F22)</f>
        <v>40000</v>
      </c>
      <c r="G20" s="54">
        <f t="shared" si="10"/>
        <v>17000</v>
      </c>
    </row>
    <row r="21" spans="1:7" ht="25.5" x14ac:dyDescent="0.25">
      <c r="A21" s="63">
        <v>41</v>
      </c>
      <c r="B21" s="64"/>
      <c r="C21" s="65"/>
      <c r="D21" s="65" t="s">
        <v>83</v>
      </c>
      <c r="E21" s="54">
        <v>0</v>
      </c>
      <c r="F21" s="54">
        <v>25000</v>
      </c>
      <c r="G21" s="54">
        <v>0</v>
      </c>
    </row>
    <row r="22" spans="1:7" ht="25.5" x14ac:dyDescent="0.25">
      <c r="A22" s="63">
        <v>42</v>
      </c>
      <c r="B22" s="64"/>
      <c r="C22" s="65"/>
      <c r="D22" s="65" t="s">
        <v>68</v>
      </c>
      <c r="E22" s="54">
        <v>13000</v>
      </c>
      <c r="F22" s="54">
        <v>15000</v>
      </c>
      <c r="G22" s="54">
        <v>17000</v>
      </c>
    </row>
    <row r="23" spans="1:7" ht="38.25" x14ac:dyDescent="0.25">
      <c r="A23" s="89" t="s">
        <v>72</v>
      </c>
      <c r="B23" s="88"/>
      <c r="C23" s="82"/>
      <c r="D23" s="65" t="s">
        <v>73</v>
      </c>
      <c r="E23" s="54">
        <f>SUM(E24)</f>
        <v>16039950</v>
      </c>
      <c r="F23" s="54">
        <f t="shared" ref="F23:G23" si="11">SUM(F24)</f>
        <v>16075950</v>
      </c>
      <c r="G23" s="54">
        <f t="shared" si="11"/>
        <v>16534850</v>
      </c>
    </row>
    <row r="24" spans="1:7" ht="38.25" x14ac:dyDescent="0.25">
      <c r="A24" s="80" t="s">
        <v>82</v>
      </c>
      <c r="B24" s="78"/>
      <c r="C24" s="82"/>
      <c r="D24" s="79" t="s">
        <v>73</v>
      </c>
      <c r="E24" s="54">
        <f>SUM(E25,E31,E36)</f>
        <v>16039950</v>
      </c>
      <c r="F24" s="54">
        <f t="shared" ref="F24:G24" si="12">SUM(F25,F31,F36)</f>
        <v>16075950</v>
      </c>
      <c r="G24" s="54">
        <f t="shared" si="12"/>
        <v>16534850</v>
      </c>
    </row>
    <row r="25" spans="1:7" x14ac:dyDescent="0.25">
      <c r="A25" s="80" t="s">
        <v>74</v>
      </c>
      <c r="B25" s="64"/>
      <c r="C25" s="65"/>
      <c r="D25" s="65" t="s">
        <v>40</v>
      </c>
      <c r="E25" s="54">
        <f>SUM(E29,E28,E27)</f>
        <v>93000</v>
      </c>
      <c r="F25" s="54">
        <f t="shared" ref="F25:G25" si="13">SUM(F29,F28,F27)</f>
        <v>68000</v>
      </c>
      <c r="G25" s="54">
        <f t="shared" si="13"/>
        <v>68000</v>
      </c>
    </row>
    <row r="26" spans="1:7" x14ac:dyDescent="0.25">
      <c r="A26" s="63">
        <v>3</v>
      </c>
      <c r="B26" s="64"/>
      <c r="C26" s="65"/>
      <c r="D26" s="65" t="s">
        <v>22</v>
      </c>
      <c r="E26" s="54">
        <f>SUM(E27,E28)</f>
        <v>55000</v>
      </c>
      <c r="F26" s="54">
        <f t="shared" ref="F26:G26" si="14">SUM(F27,F28)</f>
        <v>30000</v>
      </c>
      <c r="G26" s="54">
        <f t="shared" si="14"/>
        <v>30000</v>
      </c>
    </row>
    <row r="27" spans="1:7" x14ac:dyDescent="0.25">
      <c r="A27" s="63">
        <v>32</v>
      </c>
      <c r="B27" s="64"/>
      <c r="C27" s="65"/>
      <c r="D27" s="65" t="s">
        <v>36</v>
      </c>
      <c r="E27" s="54">
        <v>53000</v>
      </c>
      <c r="F27" s="54">
        <v>28000</v>
      </c>
      <c r="G27" s="54">
        <v>28000</v>
      </c>
    </row>
    <row r="28" spans="1:7" x14ac:dyDescent="0.25">
      <c r="A28" s="84">
        <v>34</v>
      </c>
      <c r="B28" s="85"/>
      <c r="C28" s="86"/>
      <c r="D28" s="86" t="s">
        <v>62</v>
      </c>
      <c r="E28" s="54">
        <v>2000</v>
      </c>
      <c r="F28" s="54">
        <v>2000</v>
      </c>
      <c r="G28" s="54">
        <v>2000</v>
      </c>
    </row>
    <row r="29" spans="1:7" ht="25.5" x14ac:dyDescent="0.25">
      <c r="A29" s="74">
        <v>4</v>
      </c>
      <c r="B29" s="75"/>
      <c r="C29" s="76"/>
      <c r="D29" s="76" t="s">
        <v>24</v>
      </c>
      <c r="E29" s="54">
        <f>SUM(E30)</f>
        <v>38000</v>
      </c>
      <c r="F29" s="54">
        <f t="shared" ref="F29:G29" si="15">SUM(F30)</f>
        <v>38000</v>
      </c>
      <c r="G29" s="54">
        <f t="shared" si="15"/>
        <v>38000</v>
      </c>
    </row>
    <row r="30" spans="1:7" ht="25.5" x14ac:dyDescent="0.25">
      <c r="A30" s="74">
        <v>42</v>
      </c>
      <c r="B30" s="75"/>
      <c r="C30" s="76"/>
      <c r="D30" s="76" t="s">
        <v>68</v>
      </c>
      <c r="E30" s="54">
        <v>38000</v>
      </c>
      <c r="F30" s="54">
        <v>38000</v>
      </c>
      <c r="G30" s="54">
        <v>38000</v>
      </c>
    </row>
    <row r="31" spans="1:7" x14ac:dyDescent="0.25">
      <c r="A31" s="80" t="s">
        <v>75</v>
      </c>
      <c r="B31" s="83"/>
      <c r="C31" s="76"/>
      <c r="D31" s="76" t="s">
        <v>57</v>
      </c>
      <c r="E31" s="54">
        <f>SUM(E32)</f>
        <v>14294350</v>
      </c>
      <c r="F31" s="54">
        <f t="shared" ref="F31:G31" si="16">SUM(F32)</f>
        <v>15904950</v>
      </c>
      <c r="G31" s="54">
        <f t="shared" si="16"/>
        <v>16363850</v>
      </c>
    </row>
    <row r="32" spans="1:7" x14ac:dyDescent="0.25">
      <c r="A32" s="74">
        <v>3</v>
      </c>
      <c r="B32" s="75"/>
      <c r="C32" s="76"/>
      <c r="D32" s="76" t="s">
        <v>22</v>
      </c>
      <c r="E32" s="54">
        <f>SUM(E33,E34,E35)</f>
        <v>14294350</v>
      </c>
      <c r="F32" s="54">
        <f t="shared" ref="F32:G32" si="17">SUM(F33,F34,F35)</f>
        <v>15904950</v>
      </c>
      <c r="G32" s="54">
        <f t="shared" si="17"/>
        <v>16363850</v>
      </c>
    </row>
    <row r="33" spans="1:7" x14ac:dyDescent="0.25">
      <c r="A33" s="74">
        <v>31</v>
      </c>
      <c r="B33" s="75"/>
      <c r="C33" s="76"/>
      <c r="D33" s="76" t="s">
        <v>23</v>
      </c>
      <c r="E33" s="54">
        <v>11419500</v>
      </c>
      <c r="F33" s="54">
        <v>11930100</v>
      </c>
      <c r="G33" s="54">
        <v>12389000</v>
      </c>
    </row>
    <row r="34" spans="1:7" x14ac:dyDescent="0.25">
      <c r="A34" s="74">
        <v>32</v>
      </c>
      <c r="B34" s="75"/>
      <c r="C34" s="76"/>
      <c r="D34" s="76" t="s">
        <v>36</v>
      </c>
      <c r="E34" s="54">
        <v>2845550</v>
      </c>
      <c r="F34" s="54">
        <v>3945550</v>
      </c>
      <c r="G34" s="54">
        <v>3945550</v>
      </c>
    </row>
    <row r="35" spans="1:7" x14ac:dyDescent="0.25">
      <c r="A35" s="74">
        <v>34</v>
      </c>
      <c r="B35" s="75"/>
      <c r="C35" s="76"/>
      <c r="D35" s="76" t="s">
        <v>76</v>
      </c>
      <c r="E35" s="54">
        <v>29300</v>
      </c>
      <c r="F35" s="54">
        <v>29300</v>
      </c>
      <c r="G35" s="54">
        <v>29300</v>
      </c>
    </row>
    <row r="36" spans="1:7" x14ac:dyDescent="0.25">
      <c r="A36" s="80" t="s">
        <v>77</v>
      </c>
      <c r="B36" s="75"/>
      <c r="C36" s="76"/>
      <c r="D36" s="76" t="s">
        <v>58</v>
      </c>
      <c r="E36" s="54">
        <f>SUM(E37)</f>
        <v>1652600</v>
      </c>
      <c r="F36" s="54">
        <f t="shared" ref="F36:G36" si="18">SUM(F37)</f>
        <v>103000</v>
      </c>
      <c r="G36" s="54">
        <f t="shared" si="18"/>
        <v>103000</v>
      </c>
    </row>
    <row r="37" spans="1:7" x14ac:dyDescent="0.25">
      <c r="A37" s="74">
        <v>3</v>
      </c>
      <c r="B37" s="75"/>
      <c r="C37" s="76"/>
      <c r="D37" s="76" t="s">
        <v>22</v>
      </c>
      <c r="E37" s="54">
        <f>SUM(E38,E39,E40)</f>
        <v>1652600</v>
      </c>
      <c r="F37" s="54">
        <f t="shared" ref="F37:G37" si="19">SUM(F38,F39,F40)</f>
        <v>103000</v>
      </c>
      <c r="G37" s="54">
        <f t="shared" si="19"/>
        <v>103000</v>
      </c>
    </row>
    <row r="38" spans="1:7" x14ac:dyDescent="0.25">
      <c r="A38" s="77">
        <v>31</v>
      </c>
      <c r="B38" s="78"/>
      <c r="C38" s="79"/>
      <c r="D38" s="79" t="s">
        <v>23</v>
      </c>
      <c r="E38" s="54">
        <v>359000</v>
      </c>
      <c r="F38" s="54">
        <v>95000</v>
      </c>
      <c r="G38" s="54">
        <v>95000</v>
      </c>
    </row>
    <row r="39" spans="1:7" x14ac:dyDescent="0.25">
      <c r="A39" s="77">
        <v>32</v>
      </c>
      <c r="B39" s="78"/>
      <c r="C39" s="79"/>
      <c r="D39" s="79" t="s">
        <v>36</v>
      </c>
      <c r="E39" s="54">
        <v>1201300</v>
      </c>
      <c r="F39" s="54">
        <v>8000</v>
      </c>
      <c r="G39" s="54">
        <v>8000</v>
      </c>
    </row>
    <row r="40" spans="1:7" x14ac:dyDescent="0.25">
      <c r="A40" s="74">
        <v>34</v>
      </c>
      <c r="B40" s="75"/>
      <c r="C40" s="76"/>
      <c r="D40" s="76" t="s">
        <v>76</v>
      </c>
      <c r="E40" s="54">
        <v>92300</v>
      </c>
      <c r="F40" s="54">
        <v>0</v>
      </c>
      <c r="G40" s="54">
        <v>0</v>
      </c>
    </row>
    <row r="41" spans="1:7" x14ac:dyDescent="0.25">
      <c r="A41" s="63"/>
      <c r="B41" s="64"/>
      <c r="C41" s="65"/>
      <c r="D41" s="65"/>
      <c r="E41" s="54"/>
      <c r="F41" s="54"/>
      <c r="G41" s="54"/>
    </row>
    <row r="42" spans="1:7" x14ac:dyDescent="0.25">
      <c r="A42" s="123"/>
      <c r="B42" s="124"/>
      <c r="C42" s="125"/>
      <c r="D42" s="31"/>
      <c r="E42" s="52"/>
      <c r="F42" s="52"/>
      <c r="G42" s="53"/>
    </row>
    <row r="43" spans="1:7" x14ac:dyDescent="0.25">
      <c r="A43" s="70"/>
      <c r="B43" s="70"/>
      <c r="C43" s="70"/>
      <c r="D43" s="71"/>
      <c r="E43" s="72"/>
      <c r="F43" s="72"/>
      <c r="G43" s="73"/>
    </row>
    <row r="44" spans="1:7" x14ac:dyDescent="0.25">
      <c r="A44" s="70"/>
      <c r="B44" s="70"/>
      <c r="C44" s="70"/>
      <c r="D44" s="71"/>
      <c r="E44" s="72"/>
      <c r="F44" s="72"/>
      <c r="G44" s="73"/>
    </row>
    <row r="45" spans="1:7" x14ac:dyDescent="0.25">
      <c r="A45" s="70"/>
      <c r="B45" s="70"/>
      <c r="C45" s="70"/>
      <c r="D45" s="71"/>
      <c r="E45" s="72"/>
      <c r="F45" s="72"/>
      <c r="G45" s="73" t="s">
        <v>92</v>
      </c>
    </row>
    <row r="46" spans="1:7" x14ac:dyDescent="0.25">
      <c r="A46" s="70"/>
      <c r="B46" s="70"/>
      <c r="C46" s="70"/>
      <c r="D46" s="71"/>
      <c r="E46" s="72"/>
      <c r="F46" s="72"/>
      <c r="G46" s="73" t="s">
        <v>93</v>
      </c>
    </row>
    <row r="47" spans="1:7" x14ac:dyDescent="0.25">
      <c r="A47" s="70"/>
      <c r="B47" s="70"/>
      <c r="C47" s="70"/>
      <c r="D47" s="71"/>
      <c r="E47" s="72"/>
      <c r="F47" s="72"/>
      <c r="G47" s="73"/>
    </row>
    <row r="48" spans="1:7" x14ac:dyDescent="0.25">
      <c r="A48" s="70"/>
      <c r="B48" s="70"/>
      <c r="C48" s="70"/>
      <c r="D48" s="71"/>
      <c r="E48" s="72"/>
      <c r="F48" s="72"/>
      <c r="G48" s="73"/>
    </row>
    <row r="49" spans="1:7" x14ac:dyDescent="0.25">
      <c r="A49" s="70"/>
      <c r="B49" s="70"/>
      <c r="C49" s="70"/>
      <c r="D49" s="71"/>
      <c r="E49" s="72"/>
      <c r="F49" s="72"/>
      <c r="G49" s="73"/>
    </row>
    <row r="50" spans="1:7" x14ac:dyDescent="0.25">
      <c r="A50" s="70"/>
      <c r="B50" s="70"/>
      <c r="C50" s="70"/>
      <c r="D50" s="71"/>
      <c r="E50" s="72"/>
      <c r="F50" s="72"/>
      <c r="G50" s="73"/>
    </row>
    <row r="51" spans="1:7" x14ac:dyDescent="0.25">
      <c r="A51" s="70"/>
      <c r="B51" s="70"/>
      <c r="C51" s="70"/>
      <c r="D51" s="71"/>
      <c r="E51" s="72"/>
      <c r="F51" s="72"/>
      <c r="G51" s="73"/>
    </row>
    <row r="52" spans="1:7" x14ac:dyDescent="0.25">
      <c r="E52" s="55"/>
      <c r="F52" s="55"/>
      <c r="G52" s="55"/>
    </row>
  </sheetData>
  <mergeCells count="15">
    <mergeCell ref="A42:C42"/>
    <mergeCell ref="A11:C11"/>
    <mergeCell ref="A12:C12"/>
    <mergeCell ref="A13:C13"/>
    <mergeCell ref="A16:C16"/>
    <mergeCell ref="A10:C10"/>
    <mergeCell ref="A14:C14"/>
    <mergeCell ref="A6:C6"/>
    <mergeCell ref="A7:C7"/>
    <mergeCell ref="A17:C17"/>
    <mergeCell ref="A1:G1"/>
    <mergeCell ref="A3:G3"/>
    <mergeCell ref="A5:C5"/>
    <mergeCell ref="A8:C8"/>
    <mergeCell ref="A9:C9"/>
  </mergeCells>
  <pageMargins left="0.7" right="0.7" top="0.75" bottom="0.75" header="0.3" footer="0.3"/>
  <pageSetup paperSize="9" scale="5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SAŽETAK</vt:lpstr>
      <vt:lpstr> Račun prihoda i rashoda</vt:lpstr>
      <vt:lpstr>Rashodi prema funkcijskoj kl</vt:lpstr>
      <vt:lpstr>Račun financiranja</vt:lpstr>
      <vt:lpstr>POSEBNI DIO</vt:lpstr>
      <vt:lpstr>List2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Marijana</cp:lastModifiedBy>
  <cp:lastPrinted>2023-01-10T11:21:37Z</cp:lastPrinted>
  <dcterms:created xsi:type="dcterms:W3CDTF">2022-08-12T12:51:27Z</dcterms:created>
  <dcterms:modified xsi:type="dcterms:W3CDTF">2023-01-20T06:40:36Z</dcterms:modified>
</cp:coreProperties>
</file>